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319c1e31319de2/Documents/VOG/Defence/"/>
    </mc:Choice>
  </mc:AlternateContent>
  <xr:revisionPtr revIDLastSave="3" documentId="11_FB826CA7739F1B96CC44F2EBBB7962DD6D4BEB37" xr6:coauthVersionLast="47" xr6:coauthVersionMax="47" xr10:uidLastSave="{728D2050-CFB1-4F69-BCE0-53D8DCE69B9E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I24" i="1"/>
  <c r="I23" i="1"/>
  <c r="I22" i="1"/>
  <c r="I21" i="1"/>
  <c r="I20" i="1"/>
  <c r="I19" i="1"/>
  <c r="I18" i="1"/>
  <c r="I17" i="1"/>
  <c r="I16" i="1"/>
  <c r="I15" i="1"/>
  <c r="I14" i="1"/>
  <c r="I13" i="1"/>
  <c r="S19" i="1"/>
  <c r="S18" i="1"/>
  <c r="S17" i="1"/>
  <c r="S16" i="1"/>
  <c r="S15" i="1"/>
  <c r="S14" i="1"/>
  <c r="S13" i="1"/>
  <c r="L11" i="1"/>
  <c r="M12" i="1"/>
  <c r="S24" i="1"/>
  <c r="S23" i="1"/>
  <c r="S22" i="1"/>
  <c r="S21" i="1"/>
  <c r="S20" i="1"/>
  <c r="M25" i="1"/>
  <c r="M24" i="1"/>
  <c r="M23" i="1"/>
  <c r="N24" i="1" s="1"/>
  <c r="M22" i="1"/>
  <c r="M21" i="1"/>
  <c r="M20" i="1"/>
  <c r="M19" i="1"/>
  <c r="M18" i="1"/>
  <c r="N18" i="1" s="1"/>
  <c r="M17" i="1"/>
  <c r="M16" i="1"/>
  <c r="M15" i="1"/>
  <c r="M14" i="1"/>
  <c r="N14" i="1" s="1"/>
  <c r="M13" i="1"/>
  <c r="N13" i="1" s="1"/>
  <c r="L20" i="1"/>
  <c r="L19" i="1"/>
  <c r="L18" i="1"/>
  <c r="L17" i="1"/>
  <c r="L16" i="1"/>
  <c r="L15" i="1"/>
  <c r="L14" i="1"/>
  <c r="L13" i="1"/>
  <c r="L12" i="1"/>
  <c r="N22" i="1" l="1"/>
  <c r="N15" i="1"/>
  <c r="N17" i="1"/>
  <c r="N21" i="1"/>
  <c r="N19" i="1"/>
  <c r="AA18" i="1"/>
  <c r="AA13" i="1"/>
  <c r="N16" i="1"/>
  <c r="N20" i="1"/>
  <c r="N23" i="1"/>
</calcChain>
</file>

<file path=xl/sharedStrings.xml><?xml version="1.0" encoding="utf-8"?>
<sst xmlns="http://schemas.openxmlformats.org/spreadsheetml/2006/main" count="101" uniqueCount="36">
  <si>
    <t>Year</t>
  </si>
  <si>
    <t>2008-2009</t>
  </si>
  <si>
    <t>2009-2010</t>
  </si>
  <si>
    <t xml:space="preserve">Defence spending budget paper 4 </t>
  </si>
  <si>
    <t>Actual</t>
  </si>
  <si>
    <t>Estimate</t>
  </si>
  <si>
    <t>2007-2008</t>
  </si>
  <si>
    <t>Defence</t>
  </si>
  <si>
    <t>Defence material</t>
  </si>
  <si>
    <t>2006-2007</t>
  </si>
  <si>
    <t>000</t>
  </si>
  <si>
    <t>2010-2011</t>
  </si>
  <si>
    <t>2011-2012</t>
  </si>
  <si>
    <t>2012-2013</t>
  </si>
  <si>
    <t>2013-2014</t>
  </si>
  <si>
    <t xml:space="preserve">Estimated </t>
  </si>
  <si>
    <t>2014-2015</t>
  </si>
  <si>
    <t>2015-2016</t>
  </si>
  <si>
    <t>Election held 24 Nov 2007</t>
  </si>
  <si>
    <t>Total D and DM</t>
  </si>
  <si>
    <t>2016-2017</t>
  </si>
  <si>
    <t>2017-2018</t>
  </si>
  <si>
    <t>2018-2019</t>
  </si>
  <si>
    <t>2019-2020</t>
  </si>
  <si>
    <t>2020-2021</t>
  </si>
  <si>
    <t>Defence materiel organisation rolled into Defence.</t>
  </si>
  <si>
    <t>Total Total (all Defence)</t>
  </si>
  <si>
    <t>Labor Government</t>
  </si>
  <si>
    <t>Coalition government</t>
  </si>
  <si>
    <t>Decrease</t>
  </si>
  <si>
    <t>Election held 13 Sep 2013</t>
  </si>
  <si>
    <t>GFC begins</t>
  </si>
  <si>
    <t>Stimulus package</t>
  </si>
  <si>
    <t>Government</t>
  </si>
  <si>
    <t>Increase</t>
  </si>
  <si>
    <t>Net Totals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</si>
</sst>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quotePrefix="1"/>
    <xf numFmtId="0" fontId="0" fillId="3" borderId="0" xfId="0" applyFill="1"/>
    <xf numFmtId="0" fontId="0" fillId="2" borderId="0" xfId="0" applyFill="1"/>
    <xf numFmtId="164" fontId="0" fillId="4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9476643288443"/>
          <c:y val="0.20932915165265359"/>
          <c:w val="0.61723956006129754"/>
          <c:h val="0.5577652019304038"/>
        </c:manualLayout>
      </c:layout>
      <c:lineChart>
        <c:grouping val="standard"/>
        <c:varyColors val="0"/>
        <c:ser>
          <c:idx val="0"/>
          <c:order val="0"/>
          <c:tx>
            <c:v>Defence Estimate</c:v>
          </c:tx>
          <c:marker>
            <c:symbol val="none"/>
          </c:marker>
          <c:cat>
            <c:strRef>
              <c:f>Sheet1!$A$11:$A$20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Sheet1!$B$11:$B$20</c:f>
              <c:numCache>
                <c:formatCode>"$"#,##0</c:formatCode>
                <c:ptCount val="10"/>
                <c:pt idx="0">
                  <c:v>22251120</c:v>
                </c:pt>
                <c:pt idx="1">
                  <c:v>24801543</c:v>
                </c:pt>
                <c:pt idx="2">
                  <c:v>25601965</c:v>
                </c:pt>
                <c:pt idx="3">
                  <c:v>30129592</c:v>
                </c:pt>
                <c:pt idx="4">
                  <c:v>30254888</c:v>
                </c:pt>
                <c:pt idx="5">
                  <c:v>30358534</c:v>
                </c:pt>
                <c:pt idx="6">
                  <c:v>28535551</c:v>
                </c:pt>
                <c:pt idx="7">
                  <c:v>29766619</c:v>
                </c:pt>
                <c:pt idx="8">
                  <c:v>34232830</c:v>
                </c:pt>
                <c:pt idx="9">
                  <c:v>38184368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1-4FCC-BFF3-6D357BCDE7FF}"/>
            </c:ext>
          </c:extLst>
        </c:ser>
        <c:ser>
          <c:idx val="1"/>
          <c:order val="1"/>
          <c:tx>
            <c:v>Estimated Actual</c:v>
          </c:tx>
          <c:marker>
            <c:symbol val="none"/>
          </c:marker>
          <c:cat>
            <c:strRef>
              <c:f>Sheet1!$A$11:$A$20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Sheet1!$C$11:$C$20</c:f>
              <c:numCache>
                <c:formatCode>"$"#,##0</c:formatCode>
                <c:ptCount val="10"/>
                <c:pt idx="1">
                  <c:v>24027553</c:v>
                </c:pt>
                <c:pt idx="2">
                  <c:v>25879280</c:v>
                </c:pt>
                <c:pt idx="3">
                  <c:v>29254811</c:v>
                </c:pt>
                <c:pt idx="4">
                  <c:v>30457588</c:v>
                </c:pt>
                <c:pt idx="5">
                  <c:v>30577240</c:v>
                </c:pt>
                <c:pt idx="6">
                  <c:v>30358617</c:v>
                </c:pt>
                <c:pt idx="7">
                  <c:v>31379752</c:v>
                </c:pt>
                <c:pt idx="8">
                  <c:v>35701119</c:v>
                </c:pt>
                <c:pt idx="9">
                  <c:v>38958201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F1-4FCC-BFF3-6D357BCDE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592960"/>
        <c:axId val="111594496"/>
      </c:lineChart>
      <c:catAx>
        <c:axId val="11159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594496"/>
        <c:crosses val="autoZero"/>
        <c:auto val="1"/>
        <c:lblAlgn val="ctr"/>
        <c:lblOffset val="100"/>
        <c:noMultiLvlLbl val="0"/>
      </c:catAx>
      <c:valAx>
        <c:axId val="1115944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11592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33083972256417"/>
          <c:y val="0.20627006175376303"/>
          <c:w val="0.61793557623478967"/>
          <c:h val="0.49692806567783743"/>
        </c:manualLayout>
      </c:layout>
      <c:lineChart>
        <c:grouping val="standard"/>
        <c:varyColors val="0"/>
        <c:ser>
          <c:idx val="0"/>
          <c:order val="0"/>
          <c:tx>
            <c:v>Defence and Defence Materiel Estimate</c:v>
          </c:tx>
          <c:marker>
            <c:symbol val="none"/>
          </c:marker>
          <c:cat>
            <c:strRef>
              <c:f>Sheet1!$K$11:$K$20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Sheet1!$L$11:$L$20</c:f>
              <c:numCache>
                <c:formatCode>"$"#,##0</c:formatCode>
                <c:ptCount val="10"/>
                <c:pt idx="0">
                  <c:v>30824225</c:v>
                </c:pt>
                <c:pt idx="1">
                  <c:v>33630396</c:v>
                </c:pt>
                <c:pt idx="2">
                  <c:v>35198313</c:v>
                </c:pt>
                <c:pt idx="3">
                  <c:v>42595585</c:v>
                </c:pt>
                <c:pt idx="4">
                  <c:v>42467452</c:v>
                </c:pt>
                <c:pt idx="5">
                  <c:v>42139608</c:v>
                </c:pt>
                <c:pt idx="6">
                  <c:v>38220909</c:v>
                </c:pt>
                <c:pt idx="7">
                  <c:v>39443430</c:v>
                </c:pt>
                <c:pt idx="8">
                  <c:v>46839096</c:v>
                </c:pt>
                <c:pt idx="9">
                  <c:v>39051723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14-4A03-86E9-D102682FFC1F}"/>
            </c:ext>
          </c:extLst>
        </c:ser>
        <c:ser>
          <c:idx val="1"/>
          <c:order val="1"/>
          <c:tx>
            <c:v>Defence and Defence Materiel estimated Actual</c:v>
          </c:tx>
          <c:marker>
            <c:symbol val="none"/>
          </c:marker>
          <c:cat>
            <c:strRef>
              <c:f>Sheet1!$K$11:$K$20</c:f>
              <c:strCache>
                <c:ptCount val="10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  <c:pt idx="5">
                  <c:v>2011-2012</c:v>
                </c:pt>
                <c:pt idx="6">
                  <c:v>2012-2013</c:v>
                </c:pt>
                <c:pt idx="7">
                  <c:v>2013-2014</c:v>
                </c:pt>
                <c:pt idx="8">
                  <c:v>2014-2015</c:v>
                </c:pt>
                <c:pt idx="9">
                  <c:v>2015-2016</c:v>
                </c:pt>
              </c:strCache>
            </c:strRef>
          </c:cat>
          <c:val>
            <c:numRef>
              <c:f>Sheet1!$M$11:$M$20</c:f>
              <c:numCache>
                <c:formatCode>"$"#,##0</c:formatCode>
                <c:ptCount val="10"/>
                <c:pt idx="1">
                  <c:v>32844679</c:v>
                </c:pt>
                <c:pt idx="2">
                  <c:v>35769145</c:v>
                </c:pt>
                <c:pt idx="3">
                  <c:v>40709896</c:v>
                </c:pt>
                <c:pt idx="4">
                  <c:v>41453510</c:v>
                </c:pt>
                <c:pt idx="5">
                  <c:v>42004796</c:v>
                </c:pt>
                <c:pt idx="6">
                  <c:v>39443537</c:v>
                </c:pt>
                <c:pt idx="7">
                  <c:v>42346375</c:v>
                </c:pt>
                <c:pt idx="8">
                  <c:v>48353706</c:v>
                </c:pt>
                <c:pt idx="9">
                  <c:v>38958201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14-4A03-86E9-D102682FF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50176"/>
        <c:axId val="112051712"/>
      </c:lineChart>
      <c:catAx>
        <c:axId val="11205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051712"/>
        <c:crosses val="autoZero"/>
        <c:auto val="1"/>
        <c:lblAlgn val="ctr"/>
        <c:lblOffset val="100"/>
        <c:noMultiLvlLbl val="0"/>
      </c:catAx>
      <c:valAx>
        <c:axId val="1120517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11205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61609798775155"/>
          <c:y val="0.44153909540377223"/>
          <c:w val="0.21668693231527889"/>
          <c:h val="0.204131111518036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All actual (estimated) Defence Spending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13748996644556"/>
          <c:y val="0.12585840955224684"/>
          <c:w val="0.62340000988111666"/>
          <c:h val="0.51576185623694992"/>
        </c:manualLayout>
      </c:layout>
      <c:lineChart>
        <c:grouping val="standard"/>
        <c:varyColors val="0"/>
        <c:ser>
          <c:idx val="0"/>
          <c:order val="0"/>
          <c:tx>
            <c:v>All Defence Spending</c:v>
          </c:tx>
          <c:marker>
            <c:symbol val="none"/>
          </c:marker>
          <c:cat>
            <c:strRef>
              <c:f>Sheet1!$P$12:$P$24</c:f>
              <c:strCache>
                <c:ptCount val="13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  <c:pt idx="6">
                  <c:v>2013-2014</c:v>
                </c:pt>
                <c:pt idx="7">
                  <c:v>2014-2015</c:v>
                </c:pt>
                <c:pt idx="8">
                  <c:v>2015-2016</c:v>
                </c:pt>
                <c:pt idx="9">
                  <c:v>2016-2017</c:v>
                </c:pt>
                <c:pt idx="10">
                  <c:v>2017-2018</c:v>
                </c:pt>
                <c:pt idx="11">
                  <c:v>2018-2019</c:v>
                </c:pt>
                <c:pt idx="12">
                  <c:v>2019-2020</c:v>
                </c:pt>
              </c:strCache>
            </c:strRef>
          </c:cat>
          <c:val>
            <c:numRef>
              <c:f>Sheet1!$R$12:$R$24</c:f>
              <c:numCache>
                <c:formatCode>"$"#,##0</c:formatCode>
                <c:ptCount val="13"/>
                <c:pt idx="0">
                  <c:v>45086917</c:v>
                </c:pt>
                <c:pt idx="1">
                  <c:v>48468387</c:v>
                </c:pt>
                <c:pt idx="2">
                  <c:v>53754570</c:v>
                </c:pt>
                <c:pt idx="3">
                  <c:v>54504434</c:v>
                </c:pt>
                <c:pt idx="4">
                  <c:v>55364974</c:v>
                </c:pt>
                <c:pt idx="5">
                  <c:v>52993302</c:v>
                </c:pt>
                <c:pt idx="6">
                  <c:v>56069835</c:v>
                </c:pt>
                <c:pt idx="7">
                  <c:v>61955923</c:v>
                </c:pt>
                <c:pt idx="8">
                  <c:v>52035922</c:v>
                </c:pt>
                <c:pt idx="9">
                  <c:v>52844974</c:v>
                </c:pt>
                <c:pt idx="10">
                  <c:v>54523648</c:v>
                </c:pt>
                <c:pt idx="11">
                  <c:v>58273244</c:v>
                </c:pt>
                <c:pt idx="12">
                  <c:v>55628033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C0-4C3E-8B89-6291C25F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93344"/>
        <c:axId val="19994880"/>
      </c:lineChart>
      <c:catAx>
        <c:axId val="1999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994880"/>
        <c:crosses val="autoZero"/>
        <c:auto val="1"/>
        <c:lblAlgn val="ctr"/>
        <c:lblOffset val="100"/>
        <c:noMultiLvlLbl val="0"/>
      </c:catAx>
      <c:valAx>
        <c:axId val="1999488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999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276225</xdr:colOff>
      <xdr:row>13</xdr:row>
      <xdr:rowOff>180974</xdr:rowOff>
    </xdr:from>
    <xdr:to>
      <xdr:col>44</xdr:col>
      <xdr:colOff>514350</xdr:colOff>
      <xdr:row>52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32</xdr:row>
      <xdr:rowOff>133350</xdr:rowOff>
    </xdr:from>
    <xdr:to>
      <xdr:col>13</xdr:col>
      <xdr:colOff>447675</xdr:colOff>
      <xdr:row>67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371475</xdr:colOff>
      <xdr:row>35</xdr:row>
      <xdr:rowOff>38100</xdr:rowOff>
    </xdr:from>
    <xdr:to>
      <xdr:col>13</xdr:col>
      <xdr:colOff>85725</xdr:colOff>
      <xdr:row>39</xdr:row>
      <xdr:rowOff>38100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71675" y="6705600"/>
          <a:ext cx="578167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AU" sz="1400" b="1"/>
            <a:t>Defence and Defence Materiel . Actual and budgeted (estimated) from budget paper 4. Australian budgets 2006-2007</a:t>
          </a:r>
          <a:r>
            <a:rPr lang="en-AU" sz="1400" b="1" baseline="0"/>
            <a:t> to 2015-2016.</a:t>
          </a:r>
          <a:endParaRPr lang="en-AU" sz="1400" b="1"/>
        </a:p>
      </xdr:txBody>
    </xdr:sp>
    <xdr:clientData/>
  </xdr:twoCellAnchor>
  <xdr:twoCellAnchor>
    <xdr:from>
      <xdr:col>0</xdr:col>
      <xdr:colOff>838200</xdr:colOff>
      <xdr:row>37</xdr:row>
      <xdr:rowOff>19050</xdr:rowOff>
    </xdr:from>
    <xdr:to>
      <xdr:col>1</xdr:col>
      <xdr:colOff>666750</xdr:colOff>
      <xdr:row>38</xdr:row>
      <xdr:rowOff>104775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38200" y="7067550"/>
          <a:ext cx="6858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AU" sz="1100"/>
            <a:t>Billions</a:t>
          </a:r>
        </a:p>
      </xdr:txBody>
    </xdr:sp>
    <xdr:clientData/>
  </xdr:twoCellAnchor>
  <xdr:twoCellAnchor>
    <xdr:from>
      <xdr:col>14</xdr:col>
      <xdr:colOff>19050</xdr:colOff>
      <xdr:row>30</xdr:row>
      <xdr:rowOff>123823</xdr:rowOff>
    </xdr:from>
    <xdr:to>
      <xdr:col>26</xdr:col>
      <xdr:colOff>600075</xdr:colOff>
      <xdr:row>66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0.1751</cdr:x>
      <cdr:y>0.03602</cdr:y>
    </cdr:from>
    <cdr:to>
      <cdr:x>0.97406</cdr:x>
      <cdr:y>0.1589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85875" y="161925"/>
          <a:ext cx="586740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400" b="1"/>
            <a:t>Defence expenditure only.</a:t>
          </a:r>
          <a:r>
            <a:rPr lang="en-AU" sz="1400" b="1" baseline="0"/>
            <a:t> Actual and budgeted (estimated) from Budget paper 4 . Australian budgets 2006-2007 to 2015-2016</a:t>
          </a:r>
          <a:r>
            <a:rPr lang="en-AU" sz="1400" baseline="0"/>
            <a:t>.</a:t>
          </a:r>
          <a:endParaRPr lang="en-AU" sz="1400"/>
        </a:p>
      </cdr:txBody>
    </cdr:sp>
  </cdr:relSizeAnchor>
  <cdr:relSizeAnchor xmlns:cdr="http://schemas.openxmlformats.org/drawingml/2006/chartDrawing">
    <cdr:from>
      <cdr:x>0.02205</cdr:x>
      <cdr:y>0.11653</cdr:y>
    </cdr:from>
    <cdr:to>
      <cdr:x>0.11673</cdr:x>
      <cdr:y>0.16314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1925" y="523875"/>
          <a:ext cx="6953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Billions</a:t>
          </a:r>
        </a:p>
      </cdr:txBody>
    </cdr:sp>
  </cdr:relSizeAnchor>
  <cdr:relSizeAnchor xmlns:cdr="http://schemas.openxmlformats.org/drawingml/2006/chartDrawing">
    <cdr:from>
      <cdr:x>0.02648</cdr:x>
      <cdr:y>0.90968</cdr:y>
    </cdr:from>
    <cdr:to>
      <cdr:x>0.55233</cdr:x>
      <cdr:y>0.98194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00025" y="6715126"/>
          <a:ext cx="397192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Prepared by Vince O'Grady March 2022.</a:t>
          </a:r>
        </a:p>
        <a:p xmlns:a="http://schemas.openxmlformats.org/drawingml/2006/main">
          <a:r>
            <a:rPr lang="en-AU" sz="1100"/>
            <a:t>Source Australian Budgets (Budget paper 4.)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0.02909</cdr:x>
      <cdr:y>0.90407</cdr:y>
    </cdr:from>
    <cdr:to>
      <cdr:x>0.48</cdr:x>
      <cdr:y>0.97093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8600" y="5924550"/>
          <a:ext cx="35433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Prepared by Vince O'Grady March 2022</a:t>
          </a:r>
        </a:p>
        <a:p xmlns:a="http://schemas.openxmlformats.org/drawingml/2006/main">
          <a:r>
            <a:rPr lang="en-AU" sz="1100"/>
            <a:t>Source Australian Budgets (Budget Paper 4)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0.04614</cdr:x>
      <cdr:y>0.85655</cdr:y>
    </cdr:from>
    <cdr:to>
      <cdr:x>0.54556</cdr:x>
      <cdr:y>0.96828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1" y="5915027"/>
          <a:ext cx="4124325" cy="77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/>
            <a:t>Prepared by Vince O'Grady march 2022</a:t>
          </a:r>
        </a:p>
        <a:p xmlns:a="http://schemas.openxmlformats.org/drawingml/2006/main">
          <a:r>
            <a:rPr lang="en-AU" sz="1100"/>
            <a:t>Source budget paper 4.  For the years shown.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B29"/>
  <sheetViews>
    <sheetView tabSelected="1" topLeftCell="F27" workbookViewId="0">
      <selection activeCell="P45" sqref="P45"/>
    </sheetView>
  </sheetViews>
  <sheetFormatPr defaultRowHeight="15" x14ac:dyDescent="0.25"/>
  <cols>
    <col min="1" max="1" width="12.85546875" customWidth="1"/>
    <col min="2" max="2" width="11.140625" bestFit="1" customWidth="1"/>
    <col min="3" max="6" width="17" customWidth="1"/>
    <col min="7" max="8" width="11.140625" bestFit="1" customWidth="1"/>
    <col min="9" max="9" width="11.85546875" bestFit="1" customWidth="1"/>
    <col min="10" max="10" width="11.140625" customWidth="1"/>
    <col min="12" max="12" width="14.42578125" bestFit="1" customWidth="1"/>
    <col min="13" max="14" width="11.140625" bestFit="1" customWidth="1"/>
    <col min="15" max="16" width="11.140625" customWidth="1"/>
    <col min="17" max="18" width="11.140625" bestFit="1" customWidth="1"/>
    <col min="19" max="19" width="11.140625" customWidth="1"/>
    <col min="21" max="22" width="15.7109375" customWidth="1"/>
    <col min="27" max="27" width="10.140625" bestFit="1" customWidth="1"/>
  </cols>
  <sheetData>
    <row r="4" spans="1:28" x14ac:dyDescent="0.25">
      <c r="A4" t="s">
        <v>3</v>
      </c>
    </row>
    <row r="7" spans="1:28" x14ac:dyDescent="0.25">
      <c r="A7" t="s">
        <v>7</v>
      </c>
      <c r="G7" t="s">
        <v>8</v>
      </c>
      <c r="L7" t="s">
        <v>19</v>
      </c>
      <c r="Q7" t="s">
        <v>26</v>
      </c>
    </row>
    <row r="8" spans="1:28" x14ac:dyDescent="0.25">
      <c r="B8" s="2" t="s">
        <v>10</v>
      </c>
      <c r="C8" s="2" t="s">
        <v>10</v>
      </c>
      <c r="D8" s="2"/>
      <c r="E8" s="2"/>
      <c r="F8" s="2"/>
      <c r="G8" s="2" t="s">
        <v>10</v>
      </c>
      <c r="H8" s="2" t="s">
        <v>10</v>
      </c>
      <c r="I8" s="2"/>
      <c r="J8" s="2"/>
      <c r="L8" s="2" t="s">
        <v>10</v>
      </c>
      <c r="M8" s="2" t="s">
        <v>10</v>
      </c>
      <c r="Q8" s="2" t="s">
        <v>10</v>
      </c>
      <c r="R8" s="2" t="s">
        <v>10</v>
      </c>
      <c r="S8" s="2"/>
    </row>
    <row r="9" spans="1:28" x14ac:dyDescent="0.25">
      <c r="B9" t="s">
        <v>7</v>
      </c>
      <c r="C9" t="s">
        <v>15</v>
      </c>
      <c r="D9" t="s">
        <v>34</v>
      </c>
      <c r="G9" t="s">
        <v>7</v>
      </c>
      <c r="H9" t="s">
        <v>15</v>
      </c>
      <c r="I9" t="s">
        <v>34</v>
      </c>
      <c r="L9" t="s">
        <v>7</v>
      </c>
      <c r="M9" t="s">
        <v>15</v>
      </c>
      <c r="N9" t="s">
        <v>34</v>
      </c>
      <c r="Q9" t="s">
        <v>7</v>
      </c>
      <c r="R9" t="s">
        <v>15</v>
      </c>
      <c r="S9" t="s">
        <v>34</v>
      </c>
      <c r="V9" t="s">
        <v>33</v>
      </c>
    </row>
    <row r="10" spans="1:28" x14ac:dyDescent="0.25">
      <c r="A10" t="s">
        <v>0</v>
      </c>
      <c r="B10" t="s">
        <v>5</v>
      </c>
      <c r="C10" t="s">
        <v>4</v>
      </c>
      <c r="D10" t="s">
        <v>29</v>
      </c>
      <c r="G10" t="s">
        <v>5</v>
      </c>
      <c r="H10" t="s">
        <v>4</v>
      </c>
      <c r="I10" t="s">
        <v>29</v>
      </c>
      <c r="L10" t="s">
        <v>5</v>
      </c>
      <c r="M10" t="s">
        <v>4</v>
      </c>
      <c r="N10" t="s">
        <v>29</v>
      </c>
      <c r="Q10" t="s">
        <v>5</v>
      </c>
      <c r="R10" t="s">
        <v>4</v>
      </c>
      <c r="S10" t="s">
        <v>29</v>
      </c>
    </row>
    <row r="11" spans="1:28" x14ac:dyDescent="0.25">
      <c r="A11" t="s">
        <v>9</v>
      </c>
      <c r="B11" s="1">
        <v>22251120</v>
      </c>
      <c r="C11" s="1"/>
      <c r="D11" s="1"/>
      <c r="E11" s="1"/>
      <c r="F11" t="s">
        <v>9</v>
      </c>
      <c r="G11" s="1">
        <v>8573105</v>
      </c>
      <c r="H11" s="1"/>
      <c r="I11" s="1"/>
      <c r="J11" s="1"/>
      <c r="K11" t="s">
        <v>9</v>
      </c>
      <c r="L11" s="1">
        <f t="shared" ref="L11:L20" si="0">+B11+G11</f>
        <v>30824225</v>
      </c>
      <c r="M11" s="1"/>
      <c r="Q11" s="1">
        <v>42553767</v>
      </c>
      <c r="R11" s="1"/>
      <c r="S11" s="1"/>
    </row>
    <row r="12" spans="1:28" x14ac:dyDescent="0.25">
      <c r="A12" t="s">
        <v>6</v>
      </c>
      <c r="B12" s="1">
        <v>24801543</v>
      </c>
      <c r="C12" s="1">
        <v>24027553</v>
      </c>
      <c r="D12" s="1"/>
      <c r="E12" s="1"/>
      <c r="F12" t="s">
        <v>6</v>
      </c>
      <c r="G12" s="1">
        <v>8828853</v>
      </c>
      <c r="H12" s="1">
        <v>8817126</v>
      </c>
      <c r="I12" s="1"/>
      <c r="J12" s="1"/>
      <c r="K12" t="s">
        <v>6</v>
      </c>
      <c r="L12" s="1">
        <f t="shared" si="0"/>
        <v>33630396</v>
      </c>
      <c r="M12" s="1">
        <f t="shared" ref="M12:M25" si="1">+C12+H12</f>
        <v>32844679</v>
      </c>
      <c r="N12" s="1"/>
      <c r="O12" s="1"/>
      <c r="P12" t="s">
        <v>6</v>
      </c>
      <c r="Q12" s="1">
        <v>45619127</v>
      </c>
      <c r="R12" s="1">
        <v>45086917</v>
      </c>
      <c r="S12" s="1"/>
      <c r="V12" s="3"/>
      <c r="AA12" t="s">
        <v>35</v>
      </c>
    </row>
    <row r="13" spans="1:28" x14ac:dyDescent="0.25">
      <c r="A13" t="s">
        <v>1</v>
      </c>
      <c r="B13" s="1">
        <v>25601965</v>
      </c>
      <c r="C13" s="1">
        <v>25879280</v>
      </c>
      <c r="D13" s="1">
        <f t="shared" ref="D13:D19" si="2">+C13-C12</f>
        <v>1851727</v>
      </c>
      <c r="E13" s="1"/>
      <c r="F13" t="s">
        <v>1</v>
      </c>
      <c r="G13" s="1">
        <v>9596348</v>
      </c>
      <c r="H13" s="1">
        <v>9889865</v>
      </c>
      <c r="I13" s="1">
        <f t="shared" ref="I13:I19" si="3">+H13-H12</f>
        <v>1072739</v>
      </c>
      <c r="J13" s="1"/>
      <c r="K13" t="s">
        <v>1</v>
      </c>
      <c r="L13" s="1">
        <f t="shared" si="0"/>
        <v>35198313</v>
      </c>
      <c r="M13" s="1">
        <f t="shared" si="1"/>
        <v>35769145</v>
      </c>
      <c r="N13" s="1">
        <f t="shared" ref="N13:N19" si="4">+M13-M12</f>
        <v>2924466</v>
      </c>
      <c r="O13" s="1"/>
      <c r="P13" t="s">
        <v>1</v>
      </c>
      <c r="Q13" s="1">
        <v>47674266</v>
      </c>
      <c r="R13" s="1">
        <v>48468387</v>
      </c>
      <c r="S13" s="1">
        <f t="shared" ref="S13:S19" si="5">+R13-R12</f>
        <v>3381470</v>
      </c>
      <c r="U13" t="s">
        <v>31</v>
      </c>
      <c r="V13" s="4"/>
      <c r="W13" t="s">
        <v>18</v>
      </c>
      <c r="AA13" s="1">
        <f>SUM(S13:S17)</f>
        <v>7906385</v>
      </c>
      <c r="AB13" t="s">
        <v>27</v>
      </c>
    </row>
    <row r="14" spans="1:28" x14ac:dyDescent="0.25">
      <c r="A14" t="s">
        <v>2</v>
      </c>
      <c r="B14" s="1">
        <v>30129592</v>
      </c>
      <c r="C14" s="1">
        <v>29254811</v>
      </c>
      <c r="D14" s="1">
        <f t="shared" si="2"/>
        <v>3375531</v>
      </c>
      <c r="E14" s="1"/>
      <c r="F14" t="s">
        <v>2</v>
      </c>
      <c r="G14" s="1">
        <v>12465993</v>
      </c>
      <c r="H14" s="1">
        <v>11455085</v>
      </c>
      <c r="I14" s="1">
        <f t="shared" si="3"/>
        <v>1565220</v>
      </c>
      <c r="J14" s="1"/>
      <c r="K14" t="s">
        <v>2</v>
      </c>
      <c r="L14" s="1">
        <f t="shared" si="0"/>
        <v>42595585</v>
      </c>
      <c r="M14" s="1">
        <f t="shared" si="1"/>
        <v>40709896</v>
      </c>
      <c r="N14" s="1">
        <f t="shared" si="4"/>
        <v>4940751</v>
      </c>
      <c r="O14" s="1"/>
      <c r="P14" t="s">
        <v>2</v>
      </c>
      <c r="Q14" s="1">
        <v>55525869</v>
      </c>
      <c r="R14" s="1">
        <v>53754570</v>
      </c>
      <c r="S14" s="1">
        <f t="shared" si="5"/>
        <v>5286183</v>
      </c>
      <c r="V14" s="4"/>
    </row>
    <row r="15" spans="1:28" x14ac:dyDescent="0.25">
      <c r="A15" t="s">
        <v>11</v>
      </c>
      <c r="B15" s="1">
        <v>30254888</v>
      </c>
      <c r="C15" s="1">
        <v>30457588</v>
      </c>
      <c r="D15" s="1">
        <f t="shared" si="2"/>
        <v>1202777</v>
      </c>
      <c r="E15" s="1"/>
      <c r="F15" t="s">
        <v>11</v>
      </c>
      <c r="G15" s="1">
        <v>12212564</v>
      </c>
      <c r="H15" s="1">
        <v>10995922</v>
      </c>
      <c r="I15" s="1">
        <f t="shared" si="3"/>
        <v>-459163</v>
      </c>
      <c r="J15" s="1"/>
      <c r="K15" t="s">
        <v>11</v>
      </c>
      <c r="L15" s="1">
        <f t="shared" si="0"/>
        <v>42467452</v>
      </c>
      <c r="M15" s="1">
        <f t="shared" si="1"/>
        <v>41453510</v>
      </c>
      <c r="N15" s="1">
        <f t="shared" si="4"/>
        <v>743614</v>
      </c>
      <c r="O15" s="1"/>
      <c r="P15" t="s">
        <v>11</v>
      </c>
      <c r="Q15" s="1">
        <v>55527979</v>
      </c>
      <c r="R15" s="1">
        <v>54504434</v>
      </c>
      <c r="S15" s="1">
        <f t="shared" si="5"/>
        <v>749864</v>
      </c>
      <c r="U15" t="s">
        <v>32</v>
      </c>
      <c r="V15" s="4"/>
    </row>
    <row r="16" spans="1:28" x14ac:dyDescent="0.25">
      <c r="A16" t="s">
        <v>12</v>
      </c>
      <c r="B16" s="1">
        <v>30358534</v>
      </c>
      <c r="C16" s="1">
        <v>30577240</v>
      </c>
      <c r="D16" s="1">
        <f t="shared" si="2"/>
        <v>119652</v>
      </c>
      <c r="E16" s="1"/>
      <c r="F16" t="s">
        <v>12</v>
      </c>
      <c r="G16" s="1">
        <v>11781074</v>
      </c>
      <c r="H16" s="1">
        <v>11427556</v>
      </c>
      <c r="I16" s="1">
        <f t="shared" si="3"/>
        <v>431634</v>
      </c>
      <c r="J16" s="1"/>
      <c r="K16" t="s">
        <v>12</v>
      </c>
      <c r="L16" s="1">
        <f t="shared" si="0"/>
        <v>42139608</v>
      </c>
      <c r="M16" s="1">
        <f t="shared" si="1"/>
        <v>42004796</v>
      </c>
      <c r="N16" s="1">
        <f t="shared" si="4"/>
        <v>551286</v>
      </c>
      <c r="O16" s="1"/>
      <c r="P16" t="s">
        <v>12</v>
      </c>
      <c r="Q16" s="1">
        <v>55210762</v>
      </c>
      <c r="R16" s="1">
        <v>55364974</v>
      </c>
      <c r="S16" s="1">
        <f t="shared" si="5"/>
        <v>860540</v>
      </c>
      <c r="V16" s="4"/>
    </row>
    <row r="17" spans="1:28" x14ac:dyDescent="0.25">
      <c r="A17" t="s">
        <v>13</v>
      </c>
      <c r="B17" s="1">
        <v>28535551</v>
      </c>
      <c r="C17" s="1">
        <v>30358617</v>
      </c>
      <c r="D17" s="5">
        <f t="shared" si="2"/>
        <v>-218623</v>
      </c>
      <c r="E17" s="1"/>
      <c r="F17" t="s">
        <v>13</v>
      </c>
      <c r="G17" s="1">
        <v>9685358</v>
      </c>
      <c r="H17" s="1">
        <v>9084920</v>
      </c>
      <c r="I17" s="5">
        <f t="shared" si="3"/>
        <v>-2342636</v>
      </c>
      <c r="J17" s="1"/>
      <c r="K17" t="s">
        <v>13</v>
      </c>
      <c r="L17" s="1">
        <f t="shared" si="0"/>
        <v>38220909</v>
      </c>
      <c r="M17" s="1">
        <f t="shared" si="1"/>
        <v>39443537</v>
      </c>
      <c r="N17" s="6">
        <f t="shared" si="4"/>
        <v>-2561259</v>
      </c>
      <c r="O17" s="1"/>
      <c r="P17" t="s">
        <v>13</v>
      </c>
      <c r="Q17" s="1">
        <v>51576658</v>
      </c>
      <c r="R17" s="1">
        <v>52993302</v>
      </c>
      <c r="S17" s="5">
        <f t="shared" si="5"/>
        <v>-2371672</v>
      </c>
      <c r="V17" s="4"/>
    </row>
    <row r="18" spans="1:28" x14ac:dyDescent="0.25">
      <c r="A18" t="s">
        <v>14</v>
      </c>
      <c r="B18" s="1">
        <v>29766619</v>
      </c>
      <c r="C18" s="1">
        <v>31379752</v>
      </c>
      <c r="D18" s="1">
        <f t="shared" si="2"/>
        <v>1021135</v>
      </c>
      <c r="E18" s="1"/>
      <c r="F18" t="s">
        <v>14</v>
      </c>
      <c r="G18" s="1">
        <v>9676811</v>
      </c>
      <c r="H18" s="1">
        <v>10966623</v>
      </c>
      <c r="I18" s="1">
        <f t="shared" si="3"/>
        <v>1881703</v>
      </c>
      <c r="J18" s="1"/>
      <c r="K18" t="s">
        <v>14</v>
      </c>
      <c r="L18" s="1">
        <f t="shared" si="0"/>
        <v>39443430</v>
      </c>
      <c r="M18" s="1">
        <f t="shared" si="1"/>
        <v>42346375</v>
      </c>
      <c r="N18" s="1">
        <f t="shared" si="4"/>
        <v>2902838</v>
      </c>
      <c r="O18" s="1"/>
      <c r="P18" t="s">
        <v>14</v>
      </c>
      <c r="Q18" s="1">
        <v>53156188</v>
      </c>
      <c r="R18" s="1">
        <v>56069835</v>
      </c>
      <c r="S18" s="1">
        <f t="shared" si="5"/>
        <v>3076533</v>
      </c>
      <c r="V18" s="3"/>
      <c r="W18" t="s">
        <v>30</v>
      </c>
      <c r="AA18" s="1">
        <f>SUM(S18:S24)</f>
        <v>2634731</v>
      </c>
      <c r="AB18" t="s">
        <v>28</v>
      </c>
    </row>
    <row r="19" spans="1:28" x14ac:dyDescent="0.25">
      <c r="A19" t="s">
        <v>16</v>
      </c>
      <c r="B19" s="1">
        <v>34232830</v>
      </c>
      <c r="C19" s="1">
        <v>35701119</v>
      </c>
      <c r="D19" s="1">
        <f t="shared" si="2"/>
        <v>4321367</v>
      </c>
      <c r="E19" s="1"/>
      <c r="F19" t="s">
        <v>16</v>
      </c>
      <c r="G19" s="1">
        <v>12606266</v>
      </c>
      <c r="H19" s="1">
        <v>12652587</v>
      </c>
      <c r="I19" s="1">
        <f t="shared" si="3"/>
        <v>1685964</v>
      </c>
      <c r="J19" s="1"/>
      <c r="K19" t="s">
        <v>16</v>
      </c>
      <c r="L19" s="1">
        <f t="shared" si="0"/>
        <v>46839096</v>
      </c>
      <c r="M19" s="1">
        <f t="shared" si="1"/>
        <v>48353706</v>
      </c>
      <c r="N19" s="1">
        <f t="shared" si="4"/>
        <v>6007331</v>
      </c>
      <c r="O19" s="1"/>
      <c r="P19" t="s">
        <v>16</v>
      </c>
      <c r="Q19" s="1">
        <v>60524507</v>
      </c>
      <c r="R19" s="1">
        <v>61955923</v>
      </c>
      <c r="S19" s="1">
        <f t="shared" si="5"/>
        <v>5886088</v>
      </c>
      <c r="V19" s="3"/>
    </row>
    <row r="20" spans="1:28" x14ac:dyDescent="0.25">
      <c r="A20" t="s">
        <v>17</v>
      </c>
      <c r="B20" s="1">
        <v>38184368</v>
      </c>
      <c r="C20" s="1">
        <v>38958201</v>
      </c>
      <c r="D20" s="8">
        <f>+C20-C19</f>
        <v>3257082</v>
      </c>
      <c r="E20" s="1"/>
      <c r="F20" t="s">
        <v>17</v>
      </c>
      <c r="G20" s="1">
        <v>867355</v>
      </c>
      <c r="H20" s="1"/>
      <c r="I20" s="6">
        <f>+H20-H19</f>
        <v>-12652587</v>
      </c>
      <c r="J20" s="1"/>
      <c r="K20" t="s">
        <v>17</v>
      </c>
      <c r="L20" s="1">
        <f t="shared" si="0"/>
        <v>39051723</v>
      </c>
      <c r="M20" s="1">
        <f t="shared" si="1"/>
        <v>38958201</v>
      </c>
      <c r="N20" s="6">
        <f>+M20-M19</f>
        <v>-9395505</v>
      </c>
      <c r="O20" s="1"/>
      <c r="P20" t="s">
        <v>17</v>
      </c>
      <c r="Q20" s="1">
        <v>52195463</v>
      </c>
      <c r="R20" s="1">
        <v>52035922</v>
      </c>
      <c r="S20" s="6">
        <f>+R20-R19</f>
        <v>-9920001</v>
      </c>
      <c r="V20" s="3"/>
      <c r="W20" t="s">
        <v>25</v>
      </c>
    </row>
    <row r="21" spans="1:28" x14ac:dyDescent="0.25">
      <c r="A21" t="s">
        <v>20</v>
      </c>
      <c r="B21" s="1">
        <v>38805589</v>
      </c>
      <c r="C21" s="1">
        <v>40333885</v>
      </c>
      <c r="D21" s="1">
        <f t="shared" ref="D21:D24" si="6">+C21-C20</f>
        <v>1375684</v>
      </c>
      <c r="E21" s="1"/>
      <c r="I21" s="1">
        <f t="shared" ref="I21:I24" si="7">+H21-H20</f>
        <v>0</v>
      </c>
      <c r="K21" t="s">
        <v>20</v>
      </c>
      <c r="M21" s="1">
        <f t="shared" si="1"/>
        <v>40333885</v>
      </c>
      <c r="N21" s="1">
        <f t="shared" ref="N21:N24" si="8">+M21-M20</f>
        <v>1375684</v>
      </c>
      <c r="O21" s="1"/>
      <c r="P21" t="s">
        <v>20</v>
      </c>
      <c r="Q21" s="1">
        <v>51852857</v>
      </c>
      <c r="R21" s="1">
        <v>52844974</v>
      </c>
      <c r="S21" s="1">
        <f t="shared" ref="S21:S24" si="9">+R21-R20</f>
        <v>809052</v>
      </c>
      <c r="V21" s="3"/>
    </row>
    <row r="22" spans="1:28" x14ac:dyDescent="0.25">
      <c r="A22" t="s">
        <v>21</v>
      </c>
      <c r="B22" s="1">
        <v>40789672</v>
      </c>
      <c r="C22" s="1">
        <v>42206693</v>
      </c>
      <c r="D22" s="1">
        <f t="shared" si="6"/>
        <v>1872808</v>
      </c>
      <c r="E22" s="1"/>
      <c r="I22" s="1">
        <f t="shared" si="7"/>
        <v>0</v>
      </c>
      <c r="K22" t="s">
        <v>21</v>
      </c>
      <c r="M22" s="1">
        <f t="shared" si="1"/>
        <v>42206693</v>
      </c>
      <c r="N22" s="1">
        <f t="shared" si="8"/>
        <v>1872808</v>
      </c>
      <c r="O22" s="1"/>
      <c r="P22" t="s">
        <v>21</v>
      </c>
      <c r="Q22" s="1">
        <v>53203412</v>
      </c>
      <c r="R22" s="1">
        <v>54523648</v>
      </c>
      <c r="S22" s="1">
        <f t="shared" si="9"/>
        <v>1678674</v>
      </c>
      <c r="V22" s="3"/>
    </row>
    <row r="23" spans="1:28" x14ac:dyDescent="0.25">
      <c r="A23" t="s">
        <v>22</v>
      </c>
      <c r="B23" s="1">
        <v>42208317</v>
      </c>
      <c r="C23" s="1">
        <v>44993909</v>
      </c>
      <c r="D23" s="1">
        <f t="shared" si="6"/>
        <v>2787216</v>
      </c>
      <c r="E23" s="1"/>
      <c r="I23" s="1">
        <f t="shared" si="7"/>
        <v>0</v>
      </c>
      <c r="K23" t="s">
        <v>22</v>
      </c>
      <c r="M23" s="1">
        <f t="shared" si="1"/>
        <v>44993909</v>
      </c>
      <c r="N23" s="1">
        <f t="shared" si="8"/>
        <v>2787216</v>
      </c>
      <c r="O23" s="1"/>
      <c r="P23" t="s">
        <v>22</v>
      </c>
      <c r="Q23" s="1">
        <v>56140934</v>
      </c>
      <c r="R23" s="1">
        <v>58273244</v>
      </c>
      <c r="S23" s="1">
        <f t="shared" si="9"/>
        <v>3749596</v>
      </c>
      <c r="V23" s="3"/>
    </row>
    <row r="24" spans="1:28" x14ac:dyDescent="0.25">
      <c r="A24" t="s">
        <v>23</v>
      </c>
      <c r="B24" s="1">
        <v>45874994</v>
      </c>
      <c r="C24" s="1">
        <v>42321513</v>
      </c>
      <c r="D24" s="7">
        <f t="shared" si="6"/>
        <v>-2672396</v>
      </c>
      <c r="E24" s="1"/>
      <c r="I24" s="7">
        <f t="shared" si="7"/>
        <v>0</v>
      </c>
      <c r="K24" t="s">
        <v>23</v>
      </c>
      <c r="M24" s="1">
        <f t="shared" si="1"/>
        <v>42321513</v>
      </c>
      <c r="N24" s="6">
        <f t="shared" si="8"/>
        <v>-2672396</v>
      </c>
      <c r="O24" s="1"/>
      <c r="P24" t="s">
        <v>23</v>
      </c>
      <c r="Q24" s="1">
        <v>59151236</v>
      </c>
      <c r="R24" s="1">
        <v>55628033</v>
      </c>
      <c r="S24" s="7">
        <f t="shared" si="9"/>
        <v>-2645211</v>
      </c>
      <c r="V24" s="3"/>
    </row>
    <row r="25" spans="1:28" x14ac:dyDescent="0.25">
      <c r="A25" t="s">
        <v>24</v>
      </c>
      <c r="B25" s="1">
        <v>45326554</v>
      </c>
      <c r="K25" t="s">
        <v>24</v>
      </c>
      <c r="M25" s="1">
        <f t="shared" si="1"/>
        <v>0</v>
      </c>
      <c r="P25" t="s">
        <v>24</v>
      </c>
      <c r="Q25" s="1">
        <v>59437128</v>
      </c>
      <c r="S25" s="1"/>
      <c r="V25" s="3"/>
    </row>
    <row r="26" spans="1:28" x14ac:dyDescent="0.25">
      <c r="Q26" s="1"/>
      <c r="R26" s="1"/>
      <c r="S26" s="1"/>
    </row>
    <row r="27" spans="1:28" x14ac:dyDescent="0.25">
      <c r="Q27" s="1"/>
      <c r="R27" s="1"/>
      <c r="S27" s="1"/>
    </row>
    <row r="28" spans="1:28" x14ac:dyDescent="0.25">
      <c r="Q28" s="1"/>
      <c r="R28" s="1"/>
      <c r="S28" s="1"/>
    </row>
    <row r="29" spans="1:28" x14ac:dyDescent="0.25">
      <c r="Q29" s="1"/>
      <c r="R29" s="1"/>
      <c r="S29" s="1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pies Lochery</cp:lastModifiedBy>
  <dcterms:created xsi:type="dcterms:W3CDTF">2022-03-15T00:50:05Z</dcterms:created>
  <dcterms:modified xsi:type="dcterms:W3CDTF">2022-03-25T03:56:11Z</dcterms:modified>
</cp:coreProperties>
</file>