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780" yWindow="780" windowWidth="21600" windowHeight="11325" activeTab="7"/>
  </bookViews>
  <sheets>
    <sheet name="NSW" sheetId="1" r:id="rId1"/>
    <sheet name="ACT" sheetId="2" r:id="rId2"/>
    <sheet name="QLD" sheetId="3" r:id="rId3"/>
    <sheet name="SA" sheetId="4" r:id="rId4"/>
    <sheet name="TAS" sheetId="5" r:id="rId5"/>
    <sheet name="VIC" sheetId="6" r:id="rId6"/>
    <sheet name="Multi LGA" sheetId="7" r:id="rId7"/>
    <sheet name="State and Territory Total" sheetId="8" r:id="rId8"/>
  </sheets>
  <definedNames>
    <definedName name="_xlnm._FilterDatabase" localSheetId="1" hidden="1">ACT!$A$1:$G$1</definedName>
    <definedName name="_xlnm._FilterDatabase" localSheetId="6" hidden="1">'Multi LGA'!$A$1:$F$1</definedName>
    <definedName name="_xlnm._FilterDatabase" localSheetId="0" hidden="1">NSW!$A$1:$H$248</definedName>
    <definedName name="_xlnm._FilterDatabase" localSheetId="2" hidden="1">QLD!$A$1:$H$1</definedName>
    <definedName name="_xlnm._FilterDatabase" localSheetId="3" hidden="1">SA!$A$1:$H$1</definedName>
    <definedName name="_xlnm._FilterDatabase" localSheetId="4" hidden="1">TAS!$A$1:$H$1</definedName>
    <definedName name="_xlnm._FilterDatabase" localSheetId="5" hidden="1">VIC!$A$1:$H$1</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5" i="8"/>
  <c r="F25"/>
  <c r="E25"/>
  <c r="E23"/>
  <c r="F22"/>
  <c r="F18"/>
  <c r="F14"/>
  <c r="D40"/>
  <c r="J190" i="1"/>
  <c r="J10"/>
  <c r="A31" i="8" l="1"/>
  <c r="A30"/>
  <c r="A29"/>
  <c r="A28"/>
  <c r="F103" i="6"/>
  <c r="F102"/>
  <c r="F99"/>
  <c r="F98"/>
  <c r="F97"/>
  <c r="F19" i="5"/>
  <c r="F18"/>
  <c r="F36" i="4"/>
  <c r="F35"/>
  <c r="F11" i="2"/>
  <c r="F72" i="3"/>
  <c r="F75"/>
  <c r="F74"/>
  <c r="F254" i="1"/>
  <c r="F253"/>
  <c r="F252"/>
  <c r="F70" i="7"/>
  <c r="F16" i="5"/>
  <c r="F33" i="4"/>
  <c r="F8" i="2"/>
  <c r="F95" i="6"/>
  <c r="F250" i="1"/>
  <c r="A33" i="8" l="1"/>
  <c r="F256" i="1"/>
  <c r="F260"/>
  <c r="F259"/>
</calcChain>
</file>

<file path=xl/sharedStrings.xml><?xml version="1.0" encoding="utf-8"?>
<sst xmlns="http://schemas.openxmlformats.org/spreadsheetml/2006/main" count="3621" uniqueCount="1661">
  <si>
    <t>Application Number</t>
  </si>
  <si>
    <t>Applicant</t>
  </si>
  <si>
    <t>Project Title</t>
  </si>
  <si>
    <t>Local Government Area</t>
  </si>
  <si>
    <t>State</t>
  </si>
  <si>
    <t>Grant Amount</t>
  </si>
  <si>
    <t>BSBR000004</t>
  </si>
  <si>
    <t>The Rotary Club of Batlow</t>
  </si>
  <si>
    <t>Batlow Community Resilience Hub and Men's shed</t>
  </si>
  <si>
    <t>Snowy Valleys</t>
  </si>
  <si>
    <t>NSW</t>
  </si>
  <si>
    <t>BSBR000011</t>
  </si>
  <si>
    <t>Wyong Creek Literary Institute Inc</t>
  </si>
  <si>
    <t>Wyong Creek Hall disability access</t>
  </si>
  <si>
    <t>Central Coast</t>
  </si>
  <si>
    <t>BSBR000040</t>
  </si>
  <si>
    <t>The Australian Childrens Music Foundation Limited</t>
  </si>
  <si>
    <t>Music for Hope</t>
  </si>
  <si>
    <t>Kempsey</t>
  </si>
  <si>
    <t>BSBR000045</t>
  </si>
  <si>
    <t>Goulburn Mulwaree Council</t>
  </si>
  <si>
    <t>Goulburn Mulwaree Emergency Operations Centre</t>
  </si>
  <si>
    <t>Goulburn-Mulwaree</t>
  </si>
  <si>
    <t>BSBR000059</t>
  </si>
  <si>
    <t>Police Citizens Youth Clubs NSW Ltd</t>
  </si>
  <si>
    <t>PCYC Social Recovery &amp; Resilience School Holiday programs at Wollondilly.</t>
  </si>
  <si>
    <t>Wingecarribee</t>
  </si>
  <si>
    <t>BSBR000061</t>
  </si>
  <si>
    <t>Old Bega Hospital (R.180050) Reserve Land Manager</t>
  </si>
  <si>
    <t>Old Bega Hospital Community Cultural Centre</t>
  </si>
  <si>
    <t>Bega Valley</t>
  </si>
  <si>
    <t>BSBR000062</t>
  </si>
  <si>
    <t>Inverell Shire Council</t>
  </si>
  <si>
    <t>Protecting Local Heritage in Inverell LGA</t>
  </si>
  <si>
    <t>Inverell</t>
  </si>
  <si>
    <t>BSBR000065</t>
  </si>
  <si>
    <t>Buxton Community Assoc Inc</t>
  </si>
  <si>
    <t>Buxton Hall Renovation</t>
  </si>
  <si>
    <t>Wollondilly</t>
  </si>
  <si>
    <t>BSBR000075</t>
  </si>
  <si>
    <t>University of Sydney</t>
  </si>
  <si>
    <t>Developing systems and capacities to protect animals in catastrophic fires</t>
  </si>
  <si>
    <t>Shoalhaven</t>
  </si>
  <si>
    <t>BSBR000087</t>
  </si>
  <si>
    <t>Ritchie Village Property Pty Ltd</t>
  </si>
  <si>
    <t>Critical fire servicing infrastructure for Dunbogan</t>
  </si>
  <si>
    <t>Port Macquarie-Hastings</t>
  </si>
  <si>
    <t>BSBR000093</t>
  </si>
  <si>
    <t>Cessnock City Council</t>
  </si>
  <si>
    <t>Cessnock Airport RFS Aviation Fire Base Project</t>
  </si>
  <si>
    <t>Cessnock</t>
  </si>
  <si>
    <t>BSBR000101</t>
  </si>
  <si>
    <t>Installation of Electronic Fire Danger Rating Signs in Inverell LGA</t>
  </si>
  <si>
    <t>BSBR000103</t>
  </si>
  <si>
    <t>Community Radio Coraki Association Incorporated</t>
  </si>
  <si>
    <t>Protection of 88.9 FM's remote radio transmission equipment from bushfires.</t>
  </si>
  <si>
    <t>Richmond Valley</t>
  </si>
  <si>
    <t>BSBR000112</t>
  </si>
  <si>
    <t>Muswellbrook Shire Council</t>
  </si>
  <si>
    <t>Replace Oakleigh Bridge, Widden Valley Road, Denman</t>
  </si>
  <si>
    <t>Muswellbrook</t>
  </si>
  <si>
    <t>BSBR000117</t>
  </si>
  <si>
    <t>Volunteer Marine Rescue NSW</t>
  </si>
  <si>
    <t>Replacement Rescue Vessel for Marine Rescue Kioloa</t>
  </si>
  <si>
    <t>BSBR000118</t>
  </si>
  <si>
    <t>Katoomba Chamber Of Commerce And Community Inc</t>
  </si>
  <si>
    <t>Treeline Lurline: tree planting, power underground, public domain upgrade</t>
  </si>
  <si>
    <t>Blue Mountains</t>
  </si>
  <si>
    <t>BSBR000128</t>
  </si>
  <si>
    <t>Marathon Health Ltd</t>
  </si>
  <si>
    <t>Lithgow headspace Family Support Program</t>
  </si>
  <si>
    <t>Lithgow</t>
  </si>
  <si>
    <t>BSBR000135</t>
  </si>
  <si>
    <t>The Corporate Trustees of the Diocese Of Grafton</t>
  </si>
  <si>
    <t>Bowraville Anglican Community Wellbeing Hub Project</t>
  </si>
  <si>
    <t>Nambucca</t>
  </si>
  <si>
    <t>BSBR000140</t>
  </si>
  <si>
    <t>Tumbarumba Equine Club Incorporated</t>
  </si>
  <si>
    <t>Upgrade &amp; expansion - Tumbarumba Equine Club facilities &amp; infrastructure.</t>
  </si>
  <si>
    <t>BSBR000142</t>
  </si>
  <si>
    <t>Lithgow &amp; District Workmens Club Ltd</t>
  </si>
  <si>
    <t>Lithgow Workmen's Club Kitchen Infrastructure and Equipment Upgrade</t>
  </si>
  <si>
    <t>BSBR000174</t>
  </si>
  <si>
    <t>Hill Top Community Association Incorporated</t>
  </si>
  <si>
    <t>Hill Top Village Park Project</t>
  </si>
  <si>
    <t>BSBR000176</t>
  </si>
  <si>
    <t>Greater Hume Shire Council</t>
  </si>
  <si>
    <t>Upgrading 5 Bridges Wantagong</t>
  </si>
  <si>
    <t>Greater Hume</t>
  </si>
  <si>
    <t>BSBR000197</t>
  </si>
  <si>
    <t>Manning Valley Neighbourhood Services Inc</t>
  </si>
  <si>
    <t>The Women's Shed Project</t>
  </si>
  <si>
    <t>Mid Coast</t>
  </si>
  <si>
    <t>BSBR000209</t>
  </si>
  <si>
    <t>Mogo Village Business Chamber Ltd</t>
  </si>
  <si>
    <t>Mogo Community Recreation Hub</t>
  </si>
  <si>
    <t>Eurobodalla</t>
  </si>
  <si>
    <t>BSBR000215</t>
  </si>
  <si>
    <t>Glen Innes Severn Council</t>
  </si>
  <si>
    <t>Youth and Sport Precinct Upgrades and Connectivity</t>
  </si>
  <si>
    <t>Glen Innes</t>
  </si>
  <si>
    <t>BSBR000217</t>
  </si>
  <si>
    <t>Mid-Coast Council</t>
  </si>
  <si>
    <t>Preparation to Resilience: A collaborative emergency plan incentive project</t>
  </si>
  <si>
    <t>BSBR000220</t>
  </si>
  <si>
    <t>Glen Innes Showground Land Manager</t>
  </si>
  <si>
    <t>Evacuation Centre Upgrade Glen Innes Showground</t>
  </si>
  <si>
    <t>BSBR000225</t>
  </si>
  <si>
    <t>Merriwa and District Rescue Squad Inc</t>
  </si>
  <si>
    <t>Merriwa Emergency and Rescue Centre</t>
  </si>
  <si>
    <t>Upper Hunter</t>
  </si>
  <si>
    <t>BSBR000228</t>
  </si>
  <si>
    <t>Enterprising Batlow Incorporated</t>
  </si>
  <si>
    <t>Pippins of Batlow</t>
  </si>
  <si>
    <t>BSBR000231</t>
  </si>
  <si>
    <t>Araluen Progress Associationincorporated</t>
  </si>
  <si>
    <t>Araluen NSW Surviving, Restoring and Thriving</t>
  </si>
  <si>
    <t>Queanbeyan-Palerang</t>
  </si>
  <si>
    <t>BSBR000233</t>
  </si>
  <si>
    <t>PCYC Queanbeyan - Outreach Activity Program</t>
  </si>
  <si>
    <t>BSBR000245</t>
  </si>
  <si>
    <t>Batyr Australia Limited</t>
  </si>
  <si>
    <t>Normalising help-seeking for mental-health amongst Snowy Valleys youth</t>
  </si>
  <si>
    <t>BSBR000249</t>
  </si>
  <si>
    <t>Nerrigundah Agricultural Bureau Inc</t>
  </si>
  <si>
    <t>Tuross Valley Rebuild and Recovery Project</t>
  </si>
  <si>
    <t>BSBR000257</t>
  </si>
  <si>
    <t>Grand Pacific Health Limited</t>
  </si>
  <si>
    <t>Stronger Communities</t>
  </si>
  <si>
    <t>BSBR000263</t>
  </si>
  <si>
    <t>Oberon Council</t>
  </si>
  <si>
    <t>Oberon Visitor Information Centre Revamp Stage 1</t>
  </si>
  <si>
    <t>Oberon</t>
  </si>
  <si>
    <t>BSBR000266</t>
  </si>
  <si>
    <t>Cobargo Pre School Inc</t>
  </si>
  <si>
    <t>Cobargo Preschool Hub for Resilience</t>
  </si>
  <si>
    <t>BSBR000267</t>
  </si>
  <si>
    <t>Kidsxpress Limited</t>
  </si>
  <si>
    <t>KidsXpress Trauma Informed Care and Practice</t>
  </si>
  <si>
    <t>BSBR000281</t>
  </si>
  <si>
    <t>Shoalhaven City Council</t>
  </si>
  <si>
    <t>Danjera Dam Camping Ground and Recreational Area</t>
  </si>
  <si>
    <t>BSBR000296</t>
  </si>
  <si>
    <t>Sapphire Coast Wilderness Oysters Inc</t>
  </si>
  <si>
    <t>Sapphire Coast Oyster Industry – Road to Recovery, Stability and Growth</t>
  </si>
  <si>
    <t>BSBR000310</t>
  </si>
  <si>
    <t>Tuncurry Forster Jockey Club Incorporated</t>
  </si>
  <si>
    <t>TFJC Intersection and Internal Road Upgrade</t>
  </si>
  <si>
    <t>BSBR000316</t>
  </si>
  <si>
    <t>Warwick Twigg Indoor Sports Stadium Development - Stage Two</t>
  </si>
  <si>
    <t>BSBR000324</t>
  </si>
  <si>
    <t>Volunteer Marine Rescue Nsw</t>
  </si>
  <si>
    <t>The Refurbishment of the Marine Rescue Bermagui Base</t>
  </si>
  <si>
    <t>BSBR000340</t>
  </si>
  <si>
    <t>UNITE</t>
  </si>
  <si>
    <t>BSBR000341</t>
  </si>
  <si>
    <t>Oberon Tarana Heritage Railway Incorporated</t>
  </si>
  <si>
    <t>High Impact Infrastructure</t>
  </si>
  <si>
    <t>BSBR000346</t>
  </si>
  <si>
    <t>Oberon District Museum Society Inc</t>
  </si>
  <si>
    <t>Oberon Museum Infrastructure Project</t>
  </si>
  <si>
    <t>BSBR000352</t>
  </si>
  <si>
    <t>Bega Valley Shire Council</t>
  </si>
  <si>
    <t>Bega Valley Accelerated Recovery Through Targeted Resourcing</t>
  </si>
  <si>
    <t>BSBR000357</t>
  </si>
  <si>
    <t>Macdonald Valley Association</t>
  </si>
  <si>
    <t>Connected &amp; Prepared</t>
  </si>
  <si>
    <t>Hawkesbury</t>
  </si>
  <si>
    <t>BSBR000364</t>
  </si>
  <si>
    <t>Southcoast Health and Sustainability Alliance</t>
  </si>
  <si>
    <t>Bushfire and Heatwave Refuge CWA Moruya</t>
  </si>
  <si>
    <t>BSBR000366</t>
  </si>
  <si>
    <t>Rotary Club of Pambula Incorporated</t>
  </si>
  <si>
    <t>Bega Valley Water Catchment and Sanitation Project</t>
  </si>
  <si>
    <t>BSBR000374</t>
  </si>
  <si>
    <t>Wollondilly Shire Council</t>
  </si>
  <si>
    <t>Wollondilly Dangerous Tree Removal Community Grants Program</t>
  </si>
  <si>
    <t>BSBR000382</t>
  </si>
  <si>
    <t>Centennial Parklands - Amenities &amp; Outdoor Event Area</t>
  </si>
  <si>
    <t>BSBR000385</t>
  </si>
  <si>
    <t>Lithgow City Council</t>
  </si>
  <si>
    <t>Lithgow Live and Local</t>
  </si>
  <si>
    <t>BSBR000388</t>
  </si>
  <si>
    <t>Queanbeyan-Palerang Regional Council</t>
  </si>
  <si>
    <t>Nerriga Recreation Area and Main Street upgrade.</t>
  </si>
  <si>
    <t>BSBR000395</t>
  </si>
  <si>
    <t>Courabyra Public Hall Land Manager</t>
  </si>
  <si>
    <t>Courabyra Public Hall Amenities Building</t>
  </si>
  <si>
    <t>BSBR000408</t>
  </si>
  <si>
    <t>St Albans School of Arts Hall Incorporated</t>
  </si>
  <si>
    <t>Community hall upgrades to create a Refuge &amp; Social Hub in Macdonald Valley</t>
  </si>
  <si>
    <t>BSBR000417</t>
  </si>
  <si>
    <t>Blue Mountains City Council</t>
  </si>
  <si>
    <t>Outreach for remote communities – Library &amp; Community Connection</t>
  </si>
  <si>
    <t>BSBR000438</t>
  </si>
  <si>
    <t>Tenterfield Shire Council</t>
  </si>
  <si>
    <t>Removal of Dead Trees In Tenterfield Shire</t>
  </si>
  <si>
    <t>Tenterfield</t>
  </si>
  <si>
    <t>BSBR000439</t>
  </si>
  <si>
    <t>Omnicare Alliance Ltd</t>
  </si>
  <si>
    <t>Wauchope Seniors HUB – Creativity Shed</t>
  </si>
  <si>
    <t>BSBR000445</t>
  </si>
  <si>
    <t>NSW RFSA</t>
  </si>
  <si>
    <t>Tinonee Preparedness Project</t>
  </si>
  <si>
    <t>BSBR000447</t>
  </si>
  <si>
    <t>Kurrajong Heights Bowling &amp; Recreation Club</t>
  </si>
  <si>
    <t>Bilpin District Recovery and Resilience Project</t>
  </si>
  <si>
    <t>BSBR000449</t>
  </si>
  <si>
    <t>Kyogle Council</t>
  </si>
  <si>
    <t>Tabulam Bushfire Recovery - Hear Us to Heal Us</t>
  </si>
  <si>
    <t>Kyogle</t>
  </si>
  <si>
    <t>BSBR000451</t>
  </si>
  <si>
    <t>Menangle Community Association Incorporated</t>
  </si>
  <si>
    <t>Menangle Community Hall</t>
  </si>
  <si>
    <t>BSBR000458</t>
  </si>
  <si>
    <t>Bonalbo and Woodenbong – Comfort in Times of Grief</t>
  </si>
  <si>
    <t>BSBR000464</t>
  </si>
  <si>
    <t>Armidale Regional Council</t>
  </si>
  <si>
    <t>Portable Stage</t>
  </si>
  <si>
    <t>Armidale</t>
  </si>
  <si>
    <t>BSBR000467</t>
  </si>
  <si>
    <t>Black Springs Hall Energy Upgrade and Heating</t>
  </si>
  <si>
    <t>BSBR000471</t>
  </si>
  <si>
    <t>Milton Ulladulla Business Chamber Incorporated</t>
  </si>
  <si>
    <t>Rebuilding, Uniting &amp; Empowering Resilient Community Groups &amp; Volunteers</t>
  </si>
  <si>
    <t>BSBR000487</t>
  </si>
  <si>
    <t>Country Womens Association of NSW</t>
  </si>
  <si>
    <t>CWA Maclean community hub</t>
  </si>
  <si>
    <t>Clarence Valley</t>
  </si>
  <si>
    <t>BSBR000502</t>
  </si>
  <si>
    <t>Tumut Rugby League Football Club Inc</t>
  </si>
  <si>
    <t>Twickenham Recreation and Community Emergency Reserve</t>
  </si>
  <si>
    <t>BSBR000503</t>
  </si>
  <si>
    <t>Eurobodalla Shire Council</t>
  </si>
  <si>
    <t>Reconstruction of the SES Batemans Bay facility</t>
  </si>
  <si>
    <t>BSBR000524</t>
  </si>
  <si>
    <t>Eden Chamber of Commerce Inc</t>
  </si>
  <si>
    <t>Snug Cove Wharf Hospitality Project</t>
  </si>
  <si>
    <t>BSBR000536</t>
  </si>
  <si>
    <t>Hawkesbury City Council</t>
  </si>
  <si>
    <t>Burnt Into Memory</t>
  </si>
  <si>
    <t>BSBR000537</t>
  </si>
  <si>
    <t>Mount Victoria - Village Recovery Package</t>
  </si>
  <si>
    <t>BSBR000565</t>
  </si>
  <si>
    <t>Kingstown Public Hall Land Manager</t>
  </si>
  <si>
    <t>The road to Wimbledon via Kingstown</t>
  </si>
  <si>
    <t>Uralla</t>
  </si>
  <si>
    <t>BSBR000569</t>
  </si>
  <si>
    <t>Cycle Tumbarumba</t>
  </si>
  <si>
    <t>Mt Tumbarumba Recreation Park Trail Development</t>
  </si>
  <si>
    <t>BSBR000574</t>
  </si>
  <si>
    <t>Upgrade of the Iconic Pulpit Rock Visitor Precinct</t>
  </si>
  <si>
    <t>BSBR000575</t>
  </si>
  <si>
    <t>Primex Field Days Pty Ltd</t>
  </si>
  <si>
    <t>Develop a new annual regional produce/foodie event as part of PRIMEX</t>
  </si>
  <si>
    <t>BSBR000580</t>
  </si>
  <si>
    <t>Monaro Farming Systems CMC Incorporated</t>
  </si>
  <si>
    <t>Monaro Seasonal Outlooks - Preparing for the Upcoming Season</t>
  </si>
  <si>
    <t>Snowy Monaro</t>
  </si>
  <si>
    <t>BSBR000582</t>
  </si>
  <si>
    <t>Rural Address Signage and Asset Register</t>
  </si>
  <si>
    <t>BSBR000588</t>
  </si>
  <si>
    <t>Clarence Landcare Inc</t>
  </si>
  <si>
    <t>Clarence Valley Bushfire Recovery &amp; Preparedness Project</t>
  </si>
  <si>
    <t>BSBR000598</t>
  </si>
  <si>
    <t>Coffs Harbour &amp; District Local Aboriginal Land Council</t>
  </si>
  <si>
    <t>Gumbaynggirr Fire Management Resource Expansion and Development</t>
  </si>
  <si>
    <t>Bellingen</t>
  </si>
  <si>
    <t>BSBR000600</t>
  </si>
  <si>
    <t>Capertee and District Progress Association Incorporated</t>
  </si>
  <si>
    <t>Category 6 Bulk Water Tanker</t>
  </si>
  <si>
    <t>BSBR000606</t>
  </si>
  <si>
    <t>Port Macquarie Surf Life Saving Club Inc</t>
  </si>
  <si>
    <t>Port Macquarie Resilience and Future Rescue Preparedness</t>
  </si>
  <si>
    <t>BSBR000609</t>
  </si>
  <si>
    <t>Megalong Valley Pony Club</t>
  </si>
  <si>
    <t>Safety and Social upgrade of Megalong Valley Pony Club Grounds &amp; facilities</t>
  </si>
  <si>
    <t>BSBR000633</t>
  </si>
  <si>
    <t>Australian Ecosystems Foundation Incorporated</t>
  </si>
  <si>
    <t>Restoration of community walking track at the Secret Creek Sanctuary</t>
  </si>
  <si>
    <t>BSBR000637</t>
  </si>
  <si>
    <t>South Coast Beef Producers Association Incorporated</t>
  </si>
  <si>
    <t>Upgrade of Identified Emergency Animal Refuge</t>
  </si>
  <si>
    <t>BSBR000640</t>
  </si>
  <si>
    <t>Ashford Business Council Incorporated</t>
  </si>
  <si>
    <t>Ashford Bushfire Recovery, Inverell LGA</t>
  </si>
  <si>
    <t>BSBR000641</t>
  </si>
  <si>
    <t>Drake Village Revitalisation</t>
  </si>
  <si>
    <t>BSBR000645</t>
  </si>
  <si>
    <t>Tingha Recreation Reserve Land Manager</t>
  </si>
  <si>
    <t>Tingha Evacuation Centre Upgrade</t>
  </si>
  <si>
    <t>BSBR000647</t>
  </si>
  <si>
    <t>Ride Dungog</t>
  </si>
  <si>
    <t>Dungog Ridgetop Trail Project</t>
  </si>
  <si>
    <t>Dungog</t>
  </si>
  <si>
    <t>BSBR000653</t>
  </si>
  <si>
    <t>Tumut Art Society Inc</t>
  </si>
  <si>
    <t>RegenerART: Recreating a Positive Future Gala, Touring &amp; Virtual Exhibition</t>
  </si>
  <si>
    <t>BSBR000662</t>
  </si>
  <si>
    <t>Yarrowitch Public Hall and Recreation Reserve Land Manager</t>
  </si>
  <si>
    <t>Improved Yarrowitch emergency response support and community facilities</t>
  </si>
  <si>
    <t>Walcha</t>
  </si>
  <si>
    <t>BSBR000671</t>
  </si>
  <si>
    <t>Balmoral Village Association Incorporated</t>
  </si>
  <si>
    <t>Balmoral Village Community Hub</t>
  </si>
  <si>
    <t>BSBR000682</t>
  </si>
  <si>
    <t>Installation of Ceiling Fans and Emergency Lighting at the Memorial Hall</t>
  </si>
  <si>
    <t>BSBR000689</t>
  </si>
  <si>
    <t>Mingoola Hall Improvements</t>
  </si>
  <si>
    <t>BSBR000690</t>
  </si>
  <si>
    <t>Tathra Beach Bowling Club Ltd</t>
  </si>
  <si>
    <t>The replacement of the Tathra Bowling Club's roof</t>
  </si>
  <si>
    <t>BSBR000701</t>
  </si>
  <si>
    <t>Katoomba Winter Magic Festival Inc</t>
  </si>
  <si>
    <t>Winter Magic Festival</t>
  </si>
  <si>
    <t>BSBR000702</t>
  </si>
  <si>
    <t>Mangrove Mountain Flora Reserve (R.67322) Land Manager</t>
  </si>
  <si>
    <t>Community Emergency Communications Enhancement</t>
  </si>
  <si>
    <t>BSBR000706</t>
  </si>
  <si>
    <t>Narooma Men's Shed Inc</t>
  </si>
  <si>
    <t>Upgrade the bushfire /refuge capacity of the existing building</t>
  </si>
  <si>
    <t>BSBR000720</t>
  </si>
  <si>
    <t>Teajosdan Pty Ltd</t>
  </si>
  <si>
    <t>Talbingo Tourist Park – Rebuilding bushfire damaged infrastructure</t>
  </si>
  <si>
    <t>BSBR000723</t>
  </si>
  <si>
    <t>Rufftrack Limited</t>
  </si>
  <si>
    <t>Fire Recovery &amp; Land Rehabilitation in the MacDonald Valley</t>
  </si>
  <si>
    <t>BSBR000727</t>
  </si>
  <si>
    <t>Bilpin Hall - Car Park</t>
  </si>
  <si>
    <t>BSBR000728</t>
  </si>
  <si>
    <t>St Albans and Surrounding District - Directional &amp; Location Signage</t>
  </si>
  <si>
    <t>BSBR000731</t>
  </si>
  <si>
    <t>Inverell Footbridge Upgrade and Shared Path</t>
  </si>
  <si>
    <t>BSBR000734</t>
  </si>
  <si>
    <t>Harrington Public School P&amp;C</t>
  </si>
  <si>
    <t>Harrington Public School P &amp; C –Multipurpose School and Community Hall</t>
  </si>
  <si>
    <t>BSBR000735</t>
  </si>
  <si>
    <t>River Cares Incorporated</t>
  </si>
  <si>
    <t>Building Community Resilience and Bushfire Prepardeness</t>
  </si>
  <si>
    <t>BSBR000741</t>
  </si>
  <si>
    <t>Bermagui Surf Life Saving Club Inc</t>
  </si>
  <si>
    <t>Enhancement of Evacuation Facilities for Bermagui Surf Life Saving Club</t>
  </si>
  <si>
    <t>BSBR000742</t>
  </si>
  <si>
    <t>Eurobodalla District Show Society Incorporated</t>
  </si>
  <si>
    <t>Upgrade of the Moruya Showground Kitchen</t>
  </si>
  <si>
    <t>BSBR000752</t>
  </si>
  <si>
    <t>Cabramatta Bowling &amp; Recreation Club Ltd</t>
  </si>
  <si>
    <t>The purchase and instalment of a PR Power Diesel Generator Set</t>
  </si>
  <si>
    <t>BSBR000755</t>
  </si>
  <si>
    <t>Pappinbarra Progress Association</t>
  </si>
  <si>
    <t>A purpose-built community kitchen for Pappinbarra Valley at Hollisdale Hall</t>
  </si>
  <si>
    <t>BSBR000758</t>
  </si>
  <si>
    <t>Mumbulla Foundation</t>
  </si>
  <si>
    <t>Mumbulla Foundation Community Grants Program</t>
  </si>
  <si>
    <t>BSBR000761</t>
  </si>
  <si>
    <t>Bumbalong Valley Progress Association</t>
  </si>
  <si>
    <t>Bumbalong Community Centre</t>
  </si>
  <si>
    <t>BSBR000764</t>
  </si>
  <si>
    <t>Upgrade of 3 Residential Parks in Inverell</t>
  </si>
  <si>
    <t>BSBR000766</t>
  </si>
  <si>
    <t>Upgrade of Waratah Park, Inverell</t>
  </si>
  <si>
    <t>BSBR000769</t>
  </si>
  <si>
    <t>Twofold Aboriginal Corp</t>
  </si>
  <si>
    <t>Twofold Aboriginal Corporation Cultural and Skills Training Centre</t>
  </si>
  <si>
    <t>BSBR000802</t>
  </si>
  <si>
    <t>Clarence Valley Council</t>
  </si>
  <si>
    <t>Agricultural Drones for Weed Control &amp; Bushfire Resilience</t>
  </si>
  <si>
    <t>BSBR000812</t>
  </si>
  <si>
    <t>NearMaps for Preparedness &amp; Awareness of Disaster Recovery &amp; Resilience</t>
  </si>
  <si>
    <t>BSBR000819</t>
  </si>
  <si>
    <t>Braidwood Servicemen's Club Ltd</t>
  </si>
  <si>
    <t>Braidwood Places Connecting People</t>
  </si>
  <si>
    <t>BSBR000828</t>
  </si>
  <si>
    <t>Three Bs - Braidwood and Bungendore bushfire support for young people</t>
  </si>
  <si>
    <t>BSBR000850</t>
  </si>
  <si>
    <t>Implementation of waste and emergency hardstand area</t>
  </si>
  <si>
    <t>BSBR000853</t>
  </si>
  <si>
    <t>The Cobargo and District Energy Transition Group</t>
  </si>
  <si>
    <t>Cobargo Community Energy Project</t>
  </si>
  <si>
    <t>BSBR000855</t>
  </si>
  <si>
    <t>Culturally safe resilience, wellbeing &amp; psychological services.</t>
  </si>
  <si>
    <t>BSBR000857</t>
  </si>
  <si>
    <t>BSBR000859</t>
  </si>
  <si>
    <t>The Family Place Inc</t>
  </si>
  <si>
    <t>Bushfire Recovery Outreach Homelessness Support (BROHS) Program</t>
  </si>
  <si>
    <t>BSBR000861</t>
  </si>
  <si>
    <t>Upper Lachlan Shire Council</t>
  </si>
  <si>
    <t>Taralga Off-Stream Water Storage Assessment and Design Project</t>
  </si>
  <si>
    <t>Upper Lachlan</t>
  </si>
  <si>
    <t>BSBR000863</t>
  </si>
  <si>
    <t>Burrell Creek Youth and Community Association Incorporated</t>
  </si>
  <si>
    <t>Strengthening Our Community - Expansion</t>
  </si>
  <si>
    <t>BSBR000885</t>
  </si>
  <si>
    <t>Support Local and Product Champion Program</t>
  </si>
  <si>
    <t>BSBR000886</t>
  </si>
  <si>
    <t>Royal Far West</t>
  </si>
  <si>
    <t>Supporting Resilience &amp; Well-being of Eurobodalla children</t>
  </si>
  <si>
    <t>BSBR000896</t>
  </si>
  <si>
    <t>Nambucca Valley Council</t>
  </si>
  <si>
    <t>Telecommunications improvements for Nambucca Valley - small cell options</t>
  </si>
  <si>
    <t>BSBR000899</t>
  </si>
  <si>
    <t>Newee Creek Rural Fire Service Brigade Station Upgrade</t>
  </si>
  <si>
    <t>BSBR000903</t>
  </si>
  <si>
    <t>Darkinjung Local Aboriginal Land Council</t>
  </si>
  <si>
    <t>Darkinjung Local Aboriginal Land Council - Fire Trail Construction</t>
  </si>
  <si>
    <t>BSBR000912</t>
  </si>
  <si>
    <t>Disaster Relief Australia</t>
  </si>
  <si>
    <t>Bega Valley - Disaster Relief Australia Community Recovery Project</t>
  </si>
  <si>
    <t>BSBR000920</t>
  </si>
  <si>
    <t>Lithgow Area Women's Shed</t>
  </si>
  <si>
    <t>Beyond Bushfire-Building Women, Building Community</t>
  </si>
  <si>
    <t>BSBR000925</t>
  </si>
  <si>
    <t>Western Sydney University</t>
  </si>
  <si>
    <t>Regenerating Lithgow – People, Place and Planet</t>
  </si>
  <si>
    <t>BSBR000932</t>
  </si>
  <si>
    <t>Kempsey Neighbourhood Centre Inc</t>
  </si>
  <si>
    <t>Art From Our Place</t>
  </si>
  <si>
    <t>BSBR000967</t>
  </si>
  <si>
    <t>Central Coast Council</t>
  </si>
  <si>
    <t>Water and Sewer Bushfire Management Planning</t>
  </si>
  <si>
    <t>BSBR000969</t>
  </si>
  <si>
    <t>Rural Community-based bushfire resilience pilot program</t>
  </si>
  <si>
    <t>BSBR000972</t>
  </si>
  <si>
    <t>Rainbow Flat Community Association Inc</t>
  </si>
  <si>
    <t>Rainbow Flat Community Hall: Community Resilience, Health and Recovery.</t>
  </si>
  <si>
    <t>BSBR000973</t>
  </si>
  <si>
    <t>Tumbarumba Chamber of Commerce</t>
  </si>
  <si>
    <t>Tumbarumba and Upper Murray Energy Resilience and Reliabilty Project</t>
  </si>
  <si>
    <t>BSBR000983</t>
  </si>
  <si>
    <t>Scotts Head Bowling &amp; Recreation Club Ltd</t>
  </si>
  <si>
    <t>Community Emergency Preparedness in the Isolated Town of Scotts Head</t>
  </si>
  <si>
    <t>BSBR000992</t>
  </si>
  <si>
    <t>Bandaar Walaaybaa Community Hub.Aboriginal Corporations</t>
  </si>
  <si>
    <t>To Heal Our Land/ Grass-Root Level.</t>
  </si>
  <si>
    <t>BSBR000994</t>
  </si>
  <si>
    <t>TSC Rural Community Rural Address Numbering Replacement and Revitalisation</t>
  </si>
  <si>
    <t>BSBR000997</t>
  </si>
  <si>
    <t>Hernani Public Hall Land Manager</t>
  </si>
  <si>
    <t>Hernani Hall upgrade and Playground</t>
  </si>
  <si>
    <t>BSBR001005</t>
  </si>
  <si>
    <t>Wingecarribee Shire Council</t>
  </si>
  <si>
    <t>Water Storage Tanks for Rural Communities</t>
  </si>
  <si>
    <t>BSBR001006</t>
  </si>
  <si>
    <t>Jordans Crossing Off Leash Dog Park</t>
  </si>
  <si>
    <t>BSBR001012</t>
  </si>
  <si>
    <t>Mongarlowe Area Community Association Incorporated</t>
  </si>
  <si>
    <t>Mongarlowe Community Hall and Refuge</t>
  </si>
  <si>
    <t>BSBR001020</t>
  </si>
  <si>
    <t>Lake Macquarie City Council</t>
  </si>
  <si>
    <t>The ART of Recovery</t>
  </si>
  <si>
    <t>Lake Macquarie</t>
  </si>
  <si>
    <t>BSBR001033</t>
  </si>
  <si>
    <t>The Big Chill Festival 2022 &amp; 2023</t>
  </si>
  <si>
    <t>BSBR001048</t>
  </si>
  <si>
    <t>Enhance Fernleigh Awabakal Shared Track FAST for Economic Resilience</t>
  </si>
  <si>
    <t>BSBR001051</t>
  </si>
  <si>
    <t>Bermagui Country Club Ltd</t>
  </si>
  <si>
    <t>Bermagui Country Club Accessibility for All</t>
  </si>
  <si>
    <t>BSBR001056</t>
  </si>
  <si>
    <t>Old Bar Beach Bowling Club Ltd</t>
  </si>
  <si>
    <t>Infrastructure Enhancement as a Major Evacuation Centre</t>
  </si>
  <si>
    <t>BSBR001059</t>
  </si>
  <si>
    <t>Connected Communities Through Disaster Recovery and Beyond</t>
  </si>
  <si>
    <t>BSBR001062</t>
  </si>
  <si>
    <t>Cootamundra-Gundagai Regional Council</t>
  </si>
  <si>
    <t>Cootamundra-Gundagai Youth Strategy Implementation</t>
  </si>
  <si>
    <t>Cootamundra-Gundagai</t>
  </si>
  <si>
    <t>BSBR001069</t>
  </si>
  <si>
    <t>Karuah &amp; Great Lakes Landcare Inc</t>
  </si>
  <si>
    <t>Mid Coast Bushfire Resilient Gardens</t>
  </si>
  <si>
    <t>BSBR001070</t>
  </si>
  <si>
    <t>South Coast United Mountianbikers Inc</t>
  </si>
  <si>
    <t>The upgrade and future proofing of Nowra’s Mountain Bike Trail Network</t>
  </si>
  <si>
    <t>BSBR001080</t>
  </si>
  <si>
    <t>Bellingen Shire Council</t>
  </si>
  <si>
    <t>Bellingen Skate Park Upgrade Project</t>
  </si>
  <si>
    <t>BSBR001084</t>
  </si>
  <si>
    <t>Wollondilly Shire Emergency Signage</t>
  </si>
  <si>
    <t>BSBR001086</t>
  </si>
  <si>
    <t>Clyde River &amp; Batemans Bay Historical Society Inc</t>
  </si>
  <si>
    <t>After the Fires Stage 2</t>
  </si>
  <si>
    <t>BSBR001091</t>
  </si>
  <si>
    <t>Port Macquarie Hastings Council</t>
  </si>
  <si>
    <t>Building Bushfire Risk Mitigation Tools</t>
  </si>
  <si>
    <t>BSBR001096</t>
  </si>
  <si>
    <t>Jaanymili Bawrrungga Incorporated</t>
  </si>
  <si>
    <t>Cultural burn workshops and related events for the Bowraville community</t>
  </si>
  <si>
    <t>BSBR001097</t>
  </si>
  <si>
    <t>Watershed Landcare Group Incorporated</t>
  </si>
  <si>
    <t>Community Working at Recovery and Resilience In Olinda and Rylstone</t>
  </si>
  <si>
    <t>Mid Western</t>
  </si>
  <si>
    <t>BSBR001100</t>
  </si>
  <si>
    <t>Cootamundra-Gundagai Regional Entrepreneurs' Program</t>
  </si>
  <si>
    <t>BSBR001103</t>
  </si>
  <si>
    <t>Tweed Shire Council</t>
  </si>
  <si>
    <t>Disaster Resilience Officer</t>
  </si>
  <si>
    <t>Tweed</t>
  </si>
  <si>
    <t>BSBR001106</t>
  </si>
  <si>
    <t>Old Gundagai Heritage Trail and Murrumbidgee River Access</t>
  </si>
  <si>
    <t>BSBR001129</t>
  </si>
  <si>
    <t>Walcha Council</t>
  </si>
  <si>
    <t>Water Infrastructure Enhancement for Nowendoc Hall</t>
  </si>
  <si>
    <t>BSBR001133</t>
  </si>
  <si>
    <t>Five Villages Community Garden Incorporated</t>
  </si>
  <si>
    <t>Five Villages Community Garden - Yulunga Reserve Manyana</t>
  </si>
  <si>
    <t>BSBR001141</t>
  </si>
  <si>
    <t>Gloucester CWA Hall Ablutions Upgrade</t>
  </si>
  <si>
    <t>BSBR001146</t>
  </si>
  <si>
    <t>Shoalhaven Womens Health Centre</t>
  </si>
  <si>
    <t>Taking Control - A Journey of Self Care</t>
  </si>
  <si>
    <t>BSBR001149</t>
  </si>
  <si>
    <t>Legacy Park Pty Ltd</t>
  </si>
  <si>
    <t>Legacy Park – South Kempsey Regional Gyprock Repurposing Facility</t>
  </si>
  <si>
    <t>BSBR001152</t>
  </si>
  <si>
    <t>Abb Mid Coast Pty Ltd</t>
  </si>
  <si>
    <t>Aus Blue Bins (ABB) Mid Coast –Resource Recovery Centre (Taree)</t>
  </si>
  <si>
    <t>BSBR001153</t>
  </si>
  <si>
    <t>Picton Rangers Soccer Club Inc</t>
  </si>
  <si>
    <t>Wollondilly emergency services and regional sporting Hub</t>
  </si>
  <si>
    <t>BSBR001177</t>
  </si>
  <si>
    <t>Improvements to Walcha Aerodrome</t>
  </si>
  <si>
    <t>BSBR001178</t>
  </si>
  <si>
    <t>MidCoast District Firefighter health and safety</t>
  </si>
  <si>
    <t>BSBR001183</t>
  </si>
  <si>
    <t>Moruya Showground Canteen Building Renewal</t>
  </si>
  <si>
    <t>BSBR001184</t>
  </si>
  <si>
    <t>Singleton Council</t>
  </si>
  <si>
    <t>Mobile Phone Boosters for Rural Community Buildings</t>
  </si>
  <si>
    <t>Singleton</t>
  </si>
  <si>
    <t>BSBR001186</t>
  </si>
  <si>
    <t>Regional Co-located Emergency Services Precinct</t>
  </si>
  <si>
    <t>BSBR001196</t>
  </si>
  <si>
    <t>Snphn Ltd</t>
  </si>
  <si>
    <t>Ku-ring-gai Black Summer Bushfire Social Resilience and Recovery Project</t>
  </si>
  <si>
    <t>Ku-ring-gai</t>
  </si>
  <si>
    <t>BSBR001197</t>
  </si>
  <si>
    <t>Crescent Head Country Club Ltd</t>
  </si>
  <si>
    <t>Crescent Head Community &amp; Social Hub Inc. Emergency Evacuation Centre</t>
  </si>
  <si>
    <t>BSBR001205</t>
  </si>
  <si>
    <t>Purchase of five fire danger LED indictor signs for Muswellbrook Shire</t>
  </si>
  <si>
    <t>BSBR001208</t>
  </si>
  <si>
    <t>Cobargo Showground Land Manager</t>
  </si>
  <si>
    <t>Improvements to the Showground Main Pavilion and Precinct</t>
  </si>
  <si>
    <t>BSBR001213</t>
  </si>
  <si>
    <t>The Uniting Church In Australia Property Trust (NSW)</t>
  </si>
  <si>
    <t>Community Kitchen and Social Space Project</t>
  </si>
  <si>
    <t>BSBR001224</t>
  </si>
  <si>
    <t>Wallaby Joe RFS Development Program</t>
  </si>
  <si>
    <t>BSBR001230</t>
  </si>
  <si>
    <t>Snowy Monaro Regional Council</t>
  </si>
  <si>
    <t>Strengthening Communities Safer Places Project</t>
  </si>
  <si>
    <t>BSBR001237</t>
  </si>
  <si>
    <t>Revitalizing Rural Community Halls for Disaster Resilience</t>
  </si>
  <si>
    <t>BSBR001241</t>
  </si>
  <si>
    <t>Snowy Valleys Council</t>
  </si>
  <si>
    <t>Tooma Hall Redevelopment</t>
  </si>
  <si>
    <t>BSBR001243</t>
  </si>
  <si>
    <t>Gwydir Shire Council</t>
  </si>
  <si>
    <t>The Living Classroom - Emergency Accommodation and Tourism Opportunitis</t>
  </si>
  <si>
    <t>Gwydir</t>
  </si>
  <si>
    <t>BSBR001244</t>
  </si>
  <si>
    <t>St Peter's Anglican College</t>
  </si>
  <si>
    <t>Community Hub, Sports and Recreation Centre</t>
  </si>
  <si>
    <t>BSBR001248</t>
  </si>
  <si>
    <t>Community Resilience Officer Program Wingecarribee Shire Council</t>
  </si>
  <si>
    <t>BSBR001250</t>
  </si>
  <si>
    <t>New England Rail Trail</t>
  </si>
  <si>
    <t>BSBR001254</t>
  </si>
  <si>
    <t>Revitalizing Disaster Resilience Facilities for Community Benefit</t>
  </si>
  <si>
    <t>BSBR001255</t>
  </si>
  <si>
    <t>The Good Good Bushfire Community Resilience Team Pty Ltd</t>
  </si>
  <si>
    <t>The Oldfield Dam Aerial Access Project</t>
  </si>
  <si>
    <t>BSBR001262</t>
  </si>
  <si>
    <t>Conjola Park Foreshore Recovery</t>
  </si>
  <si>
    <t>BSBR001267</t>
  </si>
  <si>
    <t>Revitalizing Public Facilities for Community Recovery and Resilience</t>
  </si>
  <si>
    <t>BSBR001280</t>
  </si>
  <si>
    <t>A Long-Term Home for Taree Universities Campus</t>
  </si>
  <si>
    <t>BSBR001281</t>
  </si>
  <si>
    <t>Australian Rural Leadership Foundation Limited</t>
  </si>
  <si>
    <t>Eurobodalla: Regenerate Regional Leadership Program</t>
  </si>
  <si>
    <t>BSBR001290</t>
  </si>
  <si>
    <t>Nambucca Heads RSL Club Ltd</t>
  </si>
  <si>
    <t>Nambucca Heads Community and Social Hub Inc. Emergency Evacuation Centre</t>
  </si>
  <si>
    <t>BSBR001293</t>
  </si>
  <si>
    <t>Foundation for Rural and Regional Renewal</t>
  </si>
  <si>
    <t>Investing in Rural Community Futures Bega – Resilience, Connection &amp; Place</t>
  </si>
  <si>
    <t>BSBR001294</t>
  </si>
  <si>
    <t>Strengthening capacity, cooperation &amp; resilience of Shoalhaven’s local NFPs</t>
  </si>
  <si>
    <t>BSBR001299</t>
  </si>
  <si>
    <t>Narrabri Shire Council</t>
  </si>
  <si>
    <t>Narrabri Tourism Precinct New Accessible Amenities Building</t>
  </si>
  <si>
    <t>Narrabri</t>
  </si>
  <si>
    <t>BSBR001301</t>
  </si>
  <si>
    <t>The Scout Association of Australia New South Wales Branch</t>
  </si>
  <si>
    <t>A Safer More Vibrant Casino Scout Hall to Grow Resilient Local Youth</t>
  </si>
  <si>
    <t>BSBR001302</t>
  </si>
  <si>
    <t>Prosper Coffs Harbour Limited</t>
  </si>
  <si>
    <t>Bushfire Education Workshops</t>
  </si>
  <si>
    <t>Coffs Harbour</t>
  </si>
  <si>
    <t>BSBR001308</t>
  </si>
  <si>
    <t>Good Good Ridgeline Access &amp; Bushfire Mitigation Network</t>
  </si>
  <si>
    <t>BSBR001311</t>
  </si>
  <si>
    <t>Inverell Community Radio Incorporated</t>
  </si>
  <si>
    <t>Radio STA FM 91.9 Enhancement, Inverell LGA</t>
  </si>
  <si>
    <t>BSBR001316</t>
  </si>
  <si>
    <t>Upgrade of the Leura Cascades Visitor Precinct</t>
  </si>
  <si>
    <t>BSBR001317</t>
  </si>
  <si>
    <t>Wollondilly Netball Association</t>
  </si>
  <si>
    <t>Back to Sport - Encouraging Adult Mental &amp; Physical Wellbeing</t>
  </si>
  <si>
    <t>BSBR001318</t>
  </si>
  <si>
    <t>Riding for the Disabled Association (NSW)</t>
  </si>
  <si>
    <t>Hazard reduction and prevention plus fencing and access</t>
  </si>
  <si>
    <t>BSBR001329</t>
  </si>
  <si>
    <t>Rollands Plains Community Group Incorporated</t>
  </si>
  <si>
    <t>Rollands Plains Hall Outdoor Eating and Meeting Area</t>
  </si>
  <si>
    <t>BSBR001342</t>
  </si>
  <si>
    <t>Emergency Accommodation</t>
  </si>
  <si>
    <t>BSBR001347</t>
  </si>
  <si>
    <t>The Good Good Bush Fire Tower Project</t>
  </si>
  <si>
    <t>BSBR001363</t>
  </si>
  <si>
    <t>Comboyne Agricultural &amp; Horticultural Association Incorporated</t>
  </si>
  <si>
    <t>Fit out of new multipurpose Pavilion &amp; Evacuation Center</t>
  </si>
  <si>
    <t>BSBR001370</t>
  </si>
  <si>
    <t>Lillifield Pty Ltd</t>
  </si>
  <si>
    <t>Lillifield Bushfire Resilience Project</t>
  </si>
  <si>
    <t>BSBR001371</t>
  </si>
  <si>
    <t>Byron Shire Council</t>
  </si>
  <si>
    <t>Byron Community Hub</t>
  </si>
  <si>
    <t>Byron</t>
  </si>
  <si>
    <t>BSBR001377</t>
  </si>
  <si>
    <t>Wittitrin Progress Association</t>
  </si>
  <si>
    <t>Staying connected and resilient</t>
  </si>
  <si>
    <t>BSBR001388</t>
  </si>
  <si>
    <t>Pearl Beach Progress Association Inc</t>
  </si>
  <si>
    <t>Pearl Beach Community Support Centre (CSC or Project)</t>
  </si>
  <si>
    <t>BSBR001394</t>
  </si>
  <si>
    <t>Zig Zag Railway Co-Op Ltd</t>
  </si>
  <si>
    <t>Establishing the Clarence Station Community Resilience Centre</t>
  </si>
  <si>
    <t>BSBR001402</t>
  </si>
  <si>
    <t>Port Macquarie Basketball Assn Inc</t>
  </si>
  <si>
    <t>Port Macquarie Basketball - Rebuilding Community Connections through Sport</t>
  </si>
  <si>
    <t>BSBR001410</t>
  </si>
  <si>
    <t>Community Facility Upgrades in Araluen</t>
  </si>
  <si>
    <t>BSBR001416</t>
  </si>
  <si>
    <t>Uralla Shire Council</t>
  </si>
  <si>
    <t>Mobile generators for emergency power to support essential services</t>
  </si>
  <si>
    <t>BSBR001422</t>
  </si>
  <si>
    <t>The Cancer Council NSW</t>
  </si>
  <si>
    <t>Lilier Lodge Guest Bathrooms Upgrade</t>
  </si>
  <si>
    <t>Wagga Wagga</t>
  </si>
  <si>
    <t>BSBR001433</t>
  </si>
  <si>
    <t>Dorrigo Plateau Local Aboriginal Land Council</t>
  </si>
  <si>
    <t>The North Dorrigo Hall Restoration for Resilience</t>
  </si>
  <si>
    <t>BSBR001441</t>
  </si>
  <si>
    <t>The Returned Services League of Australia</t>
  </si>
  <si>
    <t>Cobargo RSL Memorial Hall Redevelopment</t>
  </si>
  <si>
    <t>BSBR001445</t>
  </si>
  <si>
    <t>Bega Local Aboriginal Land Council</t>
  </si>
  <si>
    <t>Bega Aboriginal Land: Protect Settlements, Build Self-Reliance &amp; Enterprise</t>
  </si>
  <si>
    <t>BSBR001447</t>
  </si>
  <si>
    <t>Hawkesbury Independent School Inc</t>
  </si>
  <si>
    <t>HIS Risk Reduction &amp; Resilience Project</t>
  </si>
  <si>
    <t>BSBR001449</t>
  </si>
  <si>
    <t>Pinkett Resilience</t>
  </si>
  <si>
    <t>BSBR001454</t>
  </si>
  <si>
    <t>Australia Walkabout Wildlife Park Pty Ltd</t>
  </si>
  <si>
    <t>Walkabout Fire Trail Upgrade: Protecting Culture, Community and Wildlife</t>
  </si>
  <si>
    <t>BSBR001465</t>
  </si>
  <si>
    <t>Portland Steamworks Incorporated</t>
  </si>
  <si>
    <t>STEAMworks Lithgow Valley Regional Science Hub</t>
  </si>
  <si>
    <t>BSBR001474</t>
  </si>
  <si>
    <t>Wagga Wagga City Council</t>
  </si>
  <si>
    <t>Tarcutta Recreation Reserve infrastructure upgrade</t>
  </si>
  <si>
    <t>BSBR001477</t>
  </si>
  <si>
    <t>The Mudgee Golf Club Ltd</t>
  </si>
  <si>
    <t>Install three 360,000 litre secure onsite water tanks</t>
  </si>
  <si>
    <t>BSBR001480</t>
  </si>
  <si>
    <t>The University of New England</t>
  </si>
  <si>
    <t>The Phoenix Project: A Community-Based Mental Health Fire Recovery Program</t>
  </si>
  <si>
    <t>BSBR001491</t>
  </si>
  <si>
    <t>Emergency Signage and Portable Water Tanks</t>
  </si>
  <si>
    <t>BSBR001499</t>
  </si>
  <si>
    <t>Merimbula-Imlay Bowling Club Ltd</t>
  </si>
  <si>
    <t>Evacuation Centre Emergency Power Generator</t>
  </si>
  <si>
    <t>BSBR001504</t>
  </si>
  <si>
    <t>Lower Creek Community Hall and Evacuation Centre</t>
  </si>
  <si>
    <t>BSBR001507</t>
  </si>
  <si>
    <t>Oberne Creek Hall Project</t>
  </si>
  <si>
    <t>BSBR001535</t>
  </si>
  <si>
    <t>Playground Shade Sails</t>
  </si>
  <si>
    <t>BSBR001545</t>
  </si>
  <si>
    <t>Ebor Sports And Recreation Reserve Land Manager</t>
  </si>
  <si>
    <t>Ebor Sports Ground Rejuvenation</t>
  </si>
  <si>
    <t>BSBR001559</t>
  </si>
  <si>
    <t>Warialda Emergency Accommodation and Respite Centre</t>
  </si>
  <si>
    <t>BSBR001581</t>
  </si>
  <si>
    <t>Wolgan Valley Association Incorporated</t>
  </si>
  <si>
    <t>Wolgan Valley Community Centre</t>
  </si>
  <si>
    <t>BSBR001585</t>
  </si>
  <si>
    <t>Parrish &amp; Son Pty Limited</t>
  </si>
  <si>
    <t>Carabost Asset Protection and Bushfire Mitigation Works</t>
  </si>
  <si>
    <t>BSBR001591</t>
  </si>
  <si>
    <t>Richmond Valley Council</t>
  </si>
  <si>
    <t>A Sporting Chance</t>
  </si>
  <si>
    <t>BSBR001592</t>
  </si>
  <si>
    <t>Beinn Ghuilean Pty Ltd</t>
  </si>
  <si>
    <t>ReGrow, ReNEW, ReDISCOVER and ReUNITE Outdoor Learning and Healing Space</t>
  </si>
  <si>
    <t>BSBR001613</t>
  </si>
  <si>
    <t>Heading Down a New Path</t>
  </si>
  <si>
    <t>BSBR001614</t>
  </si>
  <si>
    <t>Grafton Airport Water Supply supporting aerial firefighting</t>
  </si>
  <si>
    <t>BSBR001615</t>
  </si>
  <si>
    <t>Bowraville and District Ex-Services Club Ltd</t>
  </si>
  <si>
    <t>Bowraville Ex-Services Club Community Disaster Hub &amp; Communications Centre</t>
  </si>
  <si>
    <t>BSBR001619</t>
  </si>
  <si>
    <t>Breathing New Life into History</t>
  </si>
  <si>
    <t>BSBR001621</t>
  </si>
  <si>
    <t>Chamba Na Nmunga Pty Ltd</t>
  </si>
  <si>
    <t>Safer community bushfire refuge/ emergency assembly area.</t>
  </si>
  <si>
    <t>BSBR001626</t>
  </si>
  <si>
    <t>Red Head Villages Association Incorporated</t>
  </si>
  <si>
    <t>RHVA Resilience &amp; Capacity Building</t>
  </si>
  <si>
    <t>BSBR001634</t>
  </si>
  <si>
    <t>Jerrinja Local Aboriginal Land Council</t>
  </si>
  <si>
    <t>Nukka - Jerrinja Aboriginal Bushfire Recovery Land Management Enterprise</t>
  </si>
  <si>
    <t>BSBR001636</t>
  </si>
  <si>
    <t>Millhouse Art Society of Milton Ulladulla Incorporated</t>
  </si>
  <si>
    <t>Millhouse Art Society Using Creativity to Build Resilience</t>
  </si>
  <si>
    <t>BSBR000095</t>
  </si>
  <si>
    <t>Environment, Planning and Sustainable Development Directorate - Departmental</t>
  </si>
  <si>
    <t>ACT Bushfire Recovery and Resilience Program 2021 - March 2024</t>
  </si>
  <si>
    <t>ACT unincorporated</t>
  </si>
  <si>
    <t>ACT</t>
  </si>
  <si>
    <t>BSBR000354</t>
  </si>
  <si>
    <t>Transport Canberra and City Services Directorate</t>
  </si>
  <si>
    <t>Orroral Road crossing resilience</t>
  </si>
  <si>
    <t>BSBR000548</t>
  </si>
  <si>
    <t>Tharwa Community Association Inc</t>
  </si>
  <si>
    <t>Tharwa Community Hall repair and upgrade</t>
  </si>
  <si>
    <t>BSBR000716</t>
  </si>
  <si>
    <t>The Australian Outward Bound Foundation</t>
  </si>
  <si>
    <t>Outward Bound (OB) Bushcraft Workshops &amp; Program Development at Tharwa, ACT</t>
  </si>
  <si>
    <t>BSBR000908</t>
  </si>
  <si>
    <t>University of New South Wales</t>
  </si>
  <si>
    <t>Enhancing resilience to ember attack on the urban fringe</t>
  </si>
  <si>
    <t>BSBR001188</t>
  </si>
  <si>
    <t>ACT: Regenerate Regional Leadership Program</t>
  </si>
  <si>
    <t>BSBR000010</t>
  </si>
  <si>
    <t>Mckenzie-Carter Pty Ltd</t>
  </si>
  <si>
    <t>Recovery Centre Project</t>
  </si>
  <si>
    <t>Scenic Rim</t>
  </si>
  <si>
    <t>QLD</t>
  </si>
  <si>
    <t>BSBR000019</t>
  </si>
  <si>
    <t>Bundaberg Regional Council</t>
  </si>
  <si>
    <t>Bundaberg Community Hub</t>
  </si>
  <si>
    <t>Bundaberg</t>
  </si>
  <si>
    <t>BSBR000041</t>
  </si>
  <si>
    <t>Pollynesian/African Cross Cultural Advisory Inc</t>
  </si>
  <si>
    <t>Polynesian and African life back on track progam</t>
  </si>
  <si>
    <t>Ipswich City</t>
  </si>
  <si>
    <t>BSBR000074</t>
  </si>
  <si>
    <t>Cook Shire Council</t>
  </si>
  <si>
    <t>Cooktown Bush Fire Resiliency Infrastructure Upgrades</t>
  </si>
  <si>
    <t>Cook</t>
  </si>
  <si>
    <t>BSBR000090</t>
  </si>
  <si>
    <t>Mareeba Shire Council</t>
  </si>
  <si>
    <t>Mareeba Water Treatment Plant Clear Water (High Lift) Pump Station upgrade</t>
  </si>
  <si>
    <t>Mareeba Shire</t>
  </si>
  <si>
    <t>BSBR000106</t>
  </si>
  <si>
    <t>Scenic Rim Regional Council</t>
  </si>
  <si>
    <t>Protecting the Tamborine Mountain Community from the impact of Bushfire</t>
  </si>
  <si>
    <t>BSBR000123</t>
  </si>
  <si>
    <t>Rockhampton Regional Council</t>
  </si>
  <si>
    <t>Bushfire Resilience Officer - Local Resilience Planning</t>
  </si>
  <si>
    <t>Rockhampton</t>
  </si>
  <si>
    <t>BSBR000150</t>
  </si>
  <si>
    <t>University of Southern Queensland</t>
  </si>
  <si>
    <t>Building resilience for bushfire effected communities in Noosa Shire</t>
  </si>
  <si>
    <t>Noosa Shire</t>
  </si>
  <si>
    <t>BSBR000189</t>
  </si>
  <si>
    <t>Southern Downs Regional Council</t>
  </si>
  <si>
    <t>Warwick Saleyards Redevelopment</t>
  </si>
  <si>
    <t>Southern Downs</t>
  </si>
  <si>
    <t>BSBR000194</t>
  </si>
  <si>
    <t>Somerset Regional Council</t>
  </si>
  <si>
    <t>Fernvale Firewall</t>
  </si>
  <si>
    <t>Somerset</t>
  </si>
  <si>
    <t>BSBR000200</t>
  </si>
  <si>
    <t>The Long Sunset</t>
  </si>
  <si>
    <t>BSBR000201</t>
  </si>
  <si>
    <t>ESCAPE in the Scenic Rim</t>
  </si>
  <si>
    <t>BSBR000206</t>
  </si>
  <si>
    <t>Lockyer Valley Regional Council</t>
  </si>
  <si>
    <t>Community Safer Locations</t>
  </si>
  <si>
    <t>Lockyer Valley</t>
  </si>
  <si>
    <t>BSBR000214</t>
  </si>
  <si>
    <t>South Burnett Regional Council</t>
  </si>
  <si>
    <t>Community Connection - Local Built</t>
  </si>
  <si>
    <t>South Burnett</t>
  </si>
  <si>
    <t>BSBR000226</t>
  </si>
  <si>
    <t>Rathdowney and District Memortial Groundsassociation Incorporated</t>
  </si>
  <si>
    <t>Community Disaster Resource Centre</t>
  </si>
  <si>
    <t>BSBR000301</t>
  </si>
  <si>
    <t>Gold Coast City Council</t>
  </si>
  <si>
    <t>Black Summer Firefighting Tanks Installation at Lower Beechmont</t>
  </si>
  <si>
    <t>Gold Coast</t>
  </si>
  <si>
    <t>BSBR000421</t>
  </si>
  <si>
    <t>Binna Burra Lodge Ltd</t>
  </si>
  <si>
    <t>Bring Back Binna Burra Lodge</t>
  </si>
  <si>
    <t>BSBR000500</t>
  </si>
  <si>
    <t>National Trust of Australia (Queensland) Limited</t>
  </si>
  <si>
    <t>Honey World</t>
  </si>
  <si>
    <t>BSBR000505</t>
  </si>
  <si>
    <t>Sunshine Coast Regional Council</t>
  </si>
  <si>
    <t>Nambour Showgrounds Emergency Management and Evacuation Call System</t>
  </si>
  <si>
    <t>Sunshine Coast</t>
  </si>
  <si>
    <t>BSBR000509</t>
  </si>
  <si>
    <t>Livingstone Shire Council</t>
  </si>
  <si>
    <t>Economic Development Officer - Disaster Recovery</t>
  </si>
  <si>
    <t>Livingstone</t>
  </si>
  <si>
    <t>BSBR000560</t>
  </si>
  <si>
    <t>Boonah Show Society Inc</t>
  </si>
  <si>
    <t>Scenic Rim Multi-Purpose Arena</t>
  </si>
  <si>
    <t>BSBR000578</t>
  </si>
  <si>
    <t>James Cook Museum Annex</t>
  </si>
  <si>
    <t>BSBR000666</t>
  </si>
  <si>
    <t>Queensland University of Technology</t>
  </si>
  <si>
    <t>Assessment and Resilient Design of Buildings against Bushfires</t>
  </si>
  <si>
    <t>BSBR000668</t>
  </si>
  <si>
    <t>Stanthorpe Festival Association Inc</t>
  </si>
  <si>
    <t>Apple &amp; Grape - Grand Parade</t>
  </si>
  <si>
    <t>BSBR000694</t>
  </si>
  <si>
    <t>Rockhampton City Hall Generator Replacement</t>
  </si>
  <si>
    <t>BSBR000707</t>
  </si>
  <si>
    <t>Rockhampton Zoo Bushfire Resilience Project</t>
  </si>
  <si>
    <t>BSBR000722</t>
  </si>
  <si>
    <t>Moriarty Park Community Sporting Centre Inc</t>
  </si>
  <si>
    <t>Moriarty Park Change Room Project</t>
  </si>
  <si>
    <t>BSBR000744</t>
  </si>
  <si>
    <t>Gympie Regional Council</t>
  </si>
  <si>
    <t>Smith's Bridge Replacement, Smith Road (Woolooga)</t>
  </si>
  <si>
    <t>Gympie</t>
  </si>
  <si>
    <t>BSBR000783</t>
  </si>
  <si>
    <t>Aratula Community Sports Centre Inc</t>
  </si>
  <si>
    <t>New Coldroom</t>
  </si>
  <si>
    <t>BSBR000786</t>
  </si>
  <si>
    <t>Bushfire Recovery and Resilience Officer</t>
  </si>
  <si>
    <t>BSBR000792</t>
  </si>
  <si>
    <t>Townsville City Council</t>
  </si>
  <si>
    <t>Castle Hill bush fire preparedness and response infrastructure project</t>
  </si>
  <si>
    <t>Townsville</t>
  </si>
  <si>
    <t>BSBR000799</t>
  </si>
  <si>
    <t>Livingstone Local Disaster Coordination Centre technology implementation</t>
  </si>
  <si>
    <t>BSBR000813</t>
  </si>
  <si>
    <t>Somerset-Brisbane boundary firewall</t>
  </si>
  <si>
    <t>BSBR000871</t>
  </si>
  <si>
    <t>Bushfire Suppression and Mitigation Tools</t>
  </si>
  <si>
    <t>BSBR000898</t>
  </si>
  <si>
    <t>Fraser Coast Regional Council</t>
  </si>
  <si>
    <t>Fraser Coast - nbn Bushfire Resilient HPC Project</t>
  </si>
  <si>
    <t>Fraser Coast</t>
  </si>
  <si>
    <t>BSBR000905</t>
  </si>
  <si>
    <t>Barmaryee restoration and capability enhancements.</t>
  </si>
  <si>
    <t>BSBR000916</t>
  </si>
  <si>
    <t>Kandanga Hall and Rural Fire Service - Carpark and Emergency Access</t>
  </si>
  <si>
    <t>BSBR000928</t>
  </si>
  <si>
    <t>Lions Club of Yeppoon Inc</t>
  </si>
  <si>
    <t>Construction of Outdoor Movie Screen</t>
  </si>
  <si>
    <t>BSBR000931</t>
  </si>
  <si>
    <t>Rural fire brigade access improvements to build resilience and capability</t>
  </si>
  <si>
    <t>BSBR000942</t>
  </si>
  <si>
    <t>Gladstone Regional Council</t>
  </si>
  <si>
    <t>First Nations Fire Officer, Cultural Burn and Land Management program</t>
  </si>
  <si>
    <t>Gladstone</t>
  </si>
  <si>
    <t>BSBR000987</t>
  </si>
  <si>
    <t>Theuerkauf Group Pty Ltd</t>
  </si>
  <si>
    <t>Cherbourg &amp; Surrounds Bushfire Resilience Project</t>
  </si>
  <si>
    <t>BSBR001003</t>
  </si>
  <si>
    <t>FIREWALL – Bushfire Resilient Integrated Land Management</t>
  </si>
  <si>
    <t>BSBR001038</t>
  </si>
  <si>
    <t>QCWA Branch Beechmountain</t>
  </si>
  <si>
    <t>Weaving Connections; Be Resilient, Be Kind</t>
  </si>
  <si>
    <t>BSBR001040</t>
  </si>
  <si>
    <t>The Station Community Recovery Hub</t>
  </si>
  <si>
    <t>BSBR001045</t>
  </si>
  <si>
    <t>Condamine Headwaters Landcare Group Inc</t>
  </si>
  <si>
    <t>Training in Cultural Burning for Healthy Country</t>
  </si>
  <si>
    <t>BSBR001076</t>
  </si>
  <si>
    <t>Canungra and District Agricultural Horticultraland Industrial Society In</t>
  </si>
  <si>
    <t>Rebuild the Possum Hut - Fine Arts Pavilion</t>
  </si>
  <si>
    <t>BSBR001081</t>
  </si>
  <si>
    <t>Bundaberg - nbn Bushfire Resilient HPC Project</t>
  </si>
  <si>
    <t>BSBR001095</t>
  </si>
  <si>
    <t>Whitsunday Regional Council</t>
  </si>
  <si>
    <t>Whitsunday Regional VHF Radio Disaster Communications Project</t>
  </si>
  <si>
    <t>Whitsunday</t>
  </si>
  <si>
    <t>BSBR001104</t>
  </si>
  <si>
    <t>North Burnett Regional Council</t>
  </si>
  <si>
    <t>North Burnett - nbn Bushfire Resilient HPC Project</t>
  </si>
  <si>
    <t>North Burnett</t>
  </si>
  <si>
    <t>BSBR001226</t>
  </si>
  <si>
    <t>Creative Arts Gympie Region Inc</t>
  </si>
  <si>
    <t>Cull-Cha Program</t>
  </si>
  <si>
    <t>BSBR001235</t>
  </si>
  <si>
    <t>Whitsundays - nbn Bushfire Resilient HPC Project</t>
  </si>
  <si>
    <t>BSBR001236</t>
  </si>
  <si>
    <t>Whitsunday Bushfire Resilience</t>
  </si>
  <si>
    <t>BSBR001239</t>
  </si>
  <si>
    <t>Enhanced technology and connectivity of Local Disaster Coordination Centre</t>
  </si>
  <si>
    <t>BSBR001252</t>
  </si>
  <si>
    <t>Noosa Shire Council</t>
  </si>
  <si>
    <t>Noosa LGA Disaster Resilience Officer</t>
  </si>
  <si>
    <t>BSBR001256</t>
  </si>
  <si>
    <t>Griffith University</t>
  </si>
  <si>
    <t>Tourism Bushfire Resilience in the Scenic Rim: 20 Projects and Crisis Plan</t>
  </si>
  <si>
    <t>BSBR001266</t>
  </si>
  <si>
    <t>Mount Larcom and District Show Society Inc</t>
  </si>
  <si>
    <t>Community disaster recovery hub and animal refuge: Stage 4</t>
  </si>
  <si>
    <t>BSBR001291</t>
  </si>
  <si>
    <t>Noosa Leisure Centre: Plumbing &amp; bathroom restoration and CCTV installation</t>
  </si>
  <si>
    <t>BSBR001297</t>
  </si>
  <si>
    <t>VHF Communication System</t>
  </si>
  <si>
    <t>BSBR001335</t>
  </si>
  <si>
    <t>Emergency Services Staging Area Upgrade carpark at Gracemere SES HQ</t>
  </si>
  <si>
    <t>BSBR001336</t>
  </si>
  <si>
    <t>Increased Capacity for Fire Fighting Response</t>
  </si>
  <si>
    <t>BSBR001348</t>
  </si>
  <si>
    <t>High Country Festivals Inc</t>
  </si>
  <si>
    <t>Hampton Community Enterprise Kitchen Stage 3</t>
  </si>
  <si>
    <t>Toowoomba</t>
  </si>
  <si>
    <t>BSBR001435</t>
  </si>
  <si>
    <t>Disaster Coordination Centre + training and community space – Mellor St</t>
  </si>
  <si>
    <t>BSBR001444</t>
  </si>
  <si>
    <t>Butchulla Aboriginal Corporation RNTBC</t>
  </si>
  <si>
    <t>K’gari Bushfires – Butchulla Fire Management and Heritage Conservation</t>
  </si>
  <si>
    <t>BSBR001463</t>
  </si>
  <si>
    <t>Building Bushfire Resilience Through Tech Innovation</t>
  </si>
  <si>
    <t>BSBR001485</t>
  </si>
  <si>
    <t>Ipswich City Council</t>
  </si>
  <si>
    <t>Cultural Burning in the Little Liverpool Range</t>
  </si>
  <si>
    <t>BSBR001490</t>
  </si>
  <si>
    <t>Miriam Vale Community Centre Upgrade</t>
  </si>
  <si>
    <t>BSBR001500</t>
  </si>
  <si>
    <t>Gympie - nbn Bushfire Resilient HPC Project</t>
  </si>
  <si>
    <t>BSBR001583</t>
  </si>
  <si>
    <t>Toowoomba Regional Council</t>
  </si>
  <si>
    <t>Strategic Fire Trails</t>
  </si>
  <si>
    <t>BSBR001594</t>
  </si>
  <si>
    <t>Northern Gulf Resource Management Group Ltd</t>
  </si>
  <si>
    <t>Fire Smart Mareeba shire</t>
  </si>
  <si>
    <t>Local Government Areas</t>
  </si>
  <si>
    <t>BSBR000001</t>
  </si>
  <si>
    <t>Edithburgh Football Club and Sports Assoc</t>
  </si>
  <si>
    <t>Southern Yorke Peninsula multi purpose community centre</t>
  </si>
  <si>
    <t>Yorke Peninsula</t>
  </si>
  <si>
    <t>SA</t>
  </si>
  <si>
    <t>BSBR000154</t>
  </si>
  <si>
    <t>Parndana Sports Club Incorporated</t>
  </si>
  <si>
    <t>Shed for Space Project</t>
  </si>
  <si>
    <t>Kangaroo Island</t>
  </si>
  <si>
    <t>BSBR000185</t>
  </si>
  <si>
    <t>Western Districts Memorial Community Sports Club</t>
  </si>
  <si>
    <t>Western Districts Sports Centre children's outdoor play space rebuild</t>
  </si>
  <si>
    <t>BSBR000361</t>
  </si>
  <si>
    <t>Dudley United Football Club</t>
  </si>
  <si>
    <t>Penneshaw Community Gym and Bushfire Last Resort Refuge Lighting upgrade</t>
  </si>
  <si>
    <t>BSBR000545</t>
  </si>
  <si>
    <t>Kangaroo Island Community Club Inc</t>
  </si>
  <si>
    <t>Kangaroo Island Seed Potato Crop Development Project</t>
  </si>
  <si>
    <t>BSBR000700</t>
  </si>
  <si>
    <t>Adelaide Hills Wine Region Incorporated</t>
  </si>
  <si>
    <t>Elevating the Hills - Adelaide Hills Sparkling Spring</t>
  </si>
  <si>
    <t>Adelaide Hills</t>
  </si>
  <si>
    <t>BSBR000717</t>
  </si>
  <si>
    <t>District Council of Lower Eyre Peninsula</t>
  </si>
  <si>
    <t>Coulta Connect</t>
  </si>
  <si>
    <t>Lower Eyre Peninsula</t>
  </si>
  <si>
    <t>BSBR000721</t>
  </si>
  <si>
    <t>Adelaide Hills Council</t>
  </si>
  <si>
    <t>P1:Towards Community Led Recovery &amp; Resilience; P2:Recovery Ready Halls</t>
  </si>
  <si>
    <t>BSBR000936</t>
  </si>
  <si>
    <t>Yorke Peninsula Council</t>
  </si>
  <si>
    <t>Bushfire Preparedness Signage</t>
  </si>
  <si>
    <t>BSBR000980</t>
  </si>
  <si>
    <t>Southern Yorke Peninsula community childcare centre</t>
  </si>
  <si>
    <t>BSBR001026</t>
  </si>
  <si>
    <t>Kingston District Council</t>
  </si>
  <si>
    <t>Community Communication and Connection Project</t>
  </si>
  <si>
    <t>Kingston</t>
  </si>
  <si>
    <t>BSBR001035</t>
  </si>
  <si>
    <t>Community Wellbeing and Participation Program</t>
  </si>
  <si>
    <t>BSBR001142</t>
  </si>
  <si>
    <t>Mount Barker District Council</t>
  </si>
  <si>
    <t>Agribusiness Support Program</t>
  </si>
  <si>
    <t>Mount Barker</t>
  </si>
  <si>
    <t>BSBR001154</t>
  </si>
  <si>
    <t>Wallis Recovery Mural and Augmented Reality</t>
  </si>
  <si>
    <t>BSBR001168</t>
  </si>
  <si>
    <t>Harrogate Soldiers Memorial Hall Inc</t>
  </si>
  <si>
    <t>Harrogate Hall community connections and landscaping project</t>
  </si>
  <si>
    <t>BSBR001174</t>
  </si>
  <si>
    <t>Rural City of Murray Bridge</t>
  </si>
  <si>
    <t>Welcome to Country: Murray Bridge History &amp; Tourism Precinct, Sturt Reserve</t>
  </si>
  <si>
    <t>Murray Bridge</t>
  </si>
  <si>
    <t>BSBR001194</t>
  </si>
  <si>
    <t>Lenswood Memorial Park Incorporated</t>
  </si>
  <si>
    <t>Lenswood Park Court redevelopment</t>
  </si>
  <si>
    <t>BSBR001229</t>
  </si>
  <si>
    <t>Southern Mallee District Council</t>
  </si>
  <si>
    <t>Geranium Mobile Base Station Upgrade</t>
  </si>
  <si>
    <t>Southern Mallee</t>
  </si>
  <si>
    <t>BSBR001253</t>
  </si>
  <si>
    <t>Telstra Corporation Limited</t>
  </si>
  <si>
    <t>Kangaroo Island Communications Upgrade</t>
  </si>
  <si>
    <t>BSBR001303</t>
  </si>
  <si>
    <t>MBDC Cudlee Creek Fire – Road Safety Recovery Project</t>
  </si>
  <si>
    <t>BSBR001304</t>
  </si>
  <si>
    <t>Landscape Maintenance Services (SA) Pty Ltd</t>
  </si>
  <si>
    <t>Protect farms from fuel load and water loss</t>
  </si>
  <si>
    <t>BSBR001326</t>
  </si>
  <si>
    <t>American River Community &amp; Sports Association</t>
  </si>
  <si>
    <t>American River Fuel Facility</t>
  </si>
  <si>
    <t>BSBR001340</t>
  </si>
  <si>
    <t>Coorong District Council</t>
  </si>
  <si>
    <t>Mobile towers at Colebatch &amp; Narrung to improve society economy &amp; tourism</t>
  </si>
  <si>
    <t>The Coorong</t>
  </si>
  <si>
    <t>BSBR001379</t>
  </si>
  <si>
    <t>Stokes Bay Community Hall Inc</t>
  </si>
  <si>
    <t>The Stokes Bay Community Hall Rebuild</t>
  </si>
  <si>
    <t>BSBR001384</t>
  </si>
  <si>
    <t>Horse Federation of South Australia Incorporated</t>
  </si>
  <si>
    <t>Equine Emergency Safer Refuge</t>
  </si>
  <si>
    <t>BSBR001436</t>
  </si>
  <si>
    <t>Edithburgh RSL and Bowling Club Inc</t>
  </si>
  <si>
    <t>Roof and Mural Restoration</t>
  </si>
  <si>
    <t>BSBR001459</t>
  </si>
  <si>
    <t>Mid Murray Council</t>
  </si>
  <si>
    <t>Fire Ground Resilience: Provision of Water Sources and Facilities</t>
  </si>
  <si>
    <t>Mid Murray</t>
  </si>
  <si>
    <t>BSBR001473</t>
  </si>
  <si>
    <t>Keilira Community Precinct Development Project</t>
  </si>
  <si>
    <t>BSBR001544</t>
  </si>
  <si>
    <t>Increasing public access to outdoor recreation in American River</t>
  </si>
  <si>
    <t>BSBR001606</t>
  </si>
  <si>
    <t>South Australian Wine Industry Association Incorporated</t>
  </si>
  <si>
    <t>Building Back More Sustainable Vineyards in Adelaide Hills &amp; Beyond</t>
  </si>
  <si>
    <t>BSBR000175</t>
  </si>
  <si>
    <t>Break O'Day Council</t>
  </si>
  <si>
    <t>Mangana Telecommunications Cell</t>
  </si>
  <si>
    <t>Break O'Day</t>
  </si>
  <si>
    <t>TAS</t>
  </si>
  <si>
    <t>BSBR000190</t>
  </si>
  <si>
    <t>Central Highlands Council</t>
  </si>
  <si>
    <t>Bronte Park Community ‘Get Together’ Meeting, Family Area Playground</t>
  </si>
  <si>
    <t>Central Highlands</t>
  </si>
  <si>
    <t>BSBR000251</t>
  </si>
  <si>
    <t>St Marys Indoor Recreation Facility and Multi-use Community Hub</t>
  </si>
  <si>
    <t>BSBR000253</t>
  </si>
  <si>
    <t>Fingal Town Park Youth Playground</t>
  </si>
  <si>
    <t>BSBR000254</t>
  </si>
  <si>
    <t>Fingal Community Shed</t>
  </si>
  <si>
    <t>BSBR000327</t>
  </si>
  <si>
    <t>Play Equipment Bothwell</t>
  </si>
  <si>
    <t>BSBR000378</t>
  </si>
  <si>
    <t>Hamilton multipurpose community recovery building</t>
  </si>
  <si>
    <t>BSBR000468</t>
  </si>
  <si>
    <t>Procure 2 Variable Messaging Boards</t>
  </si>
  <si>
    <t>BSBR000485</t>
  </si>
  <si>
    <t>Flinders Council</t>
  </si>
  <si>
    <t>Island Resilience</t>
  </si>
  <si>
    <t>Flinders</t>
  </si>
  <si>
    <t>BSBR000511</t>
  </si>
  <si>
    <t>Bothwell Golf Club</t>
  </si>
  <si>
    <t>Bothwell Golf Club Junior training area, equipment and storage facility</t>
  </si>
  <si>
    <t>BSBR000705</t>
  </si>
  <si>
    <t>Great Lake Community Centre Inc</t>
  </si>
  <si>
    <t>Great Lake Bushfire Recovery Project</t>
  </si>
  <si>
    <t>BSBR001008</t>
  </si>
  <si>
    <t>Glamorgan Spring Bay Council</t>
  </si>
  <si>
    <t>GSBC Resilient Communities Initiative</t>
  </si>
  <si>
    <t>Glamorgan/Spring Bay</t>
  </si>
  <si>
    <t>BSBR001413</t>
  </si>
  <si>
    <t>Southern Midlands Council</t>
  </si>
  <si>
    <t>Southern Midlands Aquatic Centre Firefighting Water Supply Tank Farm</t>
  </si>
  <si>
    <t>Southern Midlands</t>
  </si>
  <si>
    <t>BSBR000009</t>
  </si>
  <si>
    <t>Wodonga City Council</t>
  </si>
  <si>
    <t>Wodonga Exhibition Centre Redevelopment Project</t>
  </si>
  <si>
    <t>Wodonga</t>
  </si>
  <si>
    <t>VIC</t>
  </si>
  <si>
    <t>BSBR000035</t>
  </si>
  <si>
    <t>Mansfield Musical and Dramatic Society Inc</t>
  </si>
  <si>
    <t>Mansfield -TYU Youth Theatre Renewal Project</t>
  </si>
  <si>
    <t>Mansfield</t>
  </si>
  <si>
    <t>BSBR000050</t>
  </si>
  <si>
    <t>Taming The Dragon Pty Ltd</t>
  </si>
  <si>
    <t>High Country Arena</t>
  </si>
  <si>
    <t>BSBR000069</t>
  </si>
  <si>
    <t>Mccormack Park Grounds Management Committee Inc</t>
  </si>
  <si>
    <t>McCormack Park Upgrade</t>
  </si>
  <si>
    <t>BSBR000082</t>
  </si>
  <si>
    <t>Mansfield Shire Council</t>
  </si>
  <si>
    <t>Building Community Resilience through a Benchmarking Approach</t>
  </si>
  <si>
    <t>BSBR000099</t>
  </si>
  <si>
    <t>Ramahyuck District Aboriginal Corporation</t>
  </si>
  <si>
    <t>Ramahyuck Recovery &amp; Resilience Project</t>
  </si>
  <si>
    <t>Wellington</t>
  </si>
  <si>
    <t>BSBR000102</t>
  </si>
  <si>
    <t>Rc Mcnamara Reserve &amp; Memorial Oval Committee of Management</t>
  </si>
  <si>
    <t>Ablett Pavilion Function Centre upgrade</t>
  </si>
  <si>
    <t>Alpine</t>
  </si>
  <si>
    <t>BSBR000105</t>
  </si>
  <si>
    <t>East Gippsland Shire Council</t>
  </si>
  <si>
    <t>Bairnsdale Airport Runway Upgrade</t>
  </si>
  <si>
    <t>East Gippsland</t>
  </si>
  <si>
    <t>BSBR000119</t>
  </si>
  <si>
    <t>Dartmouth Community Progress Association</t>
  </si>
  <si>
    <t>Upgrading Amenity at Dartmouth Hall to prepare for future emergencies</t>
  </si>
  <si>
    <t>Towong</t>
  </si>
  <si>
    <t>BSBR000124</t>
  </si>
  <si>
    <t>Pangerang Community House Inc</t>
  </si>
  <si>
    <t>The Mobile Community Hub - A Neighbourhood House on wheels!</t>
  </si>
  <si>
    <t>Wangaratta</t>
  </si>
  <si>
    <t>BSBR000138</t>
  </si>
  <si>
    <t>Gippsland East Local Learning &amp; Employment Network</t>
  </si>
  <si>
    <t>East Gippsland Hub for Learners</t>
  </si>
  <si>
    <t>BSBR000165</t>
  </si>
  <si>
    <t>Kiewa Valley Community Radio Inc</t>
  </si>
  <si>
    <t>Alpine Radio Mobile Community Broadcast Vehicle</t>
  </si>
  <si>
    <t>BSBR000212</t>
  </si>
  <si>
    <t>Alpine Shire Council</t>
  </si>
  <si>
    <t>Myrtleford Savoy Soccer Club Upgrade</t>
  </si>
  <si>
    <t>BSBR000222</t>
  </si>
  <si>
    <t>Mallacoota District Health &amp; Support Service Inc</t>
  </si>
  <si>
    <t>Miva Miva accessible cottages for the frail impacted by the bushfires</t>
  </si>
  <si>
    <t>BSBR000236</t>
  </si>
  <si>
    <t>CoCreate - Art. Culture. Exchange</t>
  </si>
  <si>
    <t>BSBR000252</t>
  </si>
  <si>
    <t>Upper Kiewa Valley Community Association Inc</t>
  </si>
  <si>
    <t>Backup Power for Mount Beauty's Neighbourhood Safer Place</t>
  </si>
  <si>
    <t>BSBR000255</t>
  </si>
  <si>
    <t>Australian Childhood Foundation</t>
  </si>
  <si>
    <t>ChildSPACE</t>
  </si>
  <si>
    <t>BSBR000259</t>
  </si>
  <si>
    <t>Alpine Better Places Harrietville - Dredge Hole Precinct</t>
  </si>
  <si>
    <t>BSBR000271</t>
  </si>
  <si>
    <t>Ag Warehouse Pty Ltd</t>
  </si>
  <si>
    <t>Corryong 24 hour fuel security - AGWarehouse</t>
  </si>
  <si>
    <t>BSBR000284</t>
  </si>
  <si>
    <t>Alpine Community Plantation Inc</t>
  </si>
  <si>
    <t>Mystic MTB Park - Infrastrucutre for bushfire resilience</t>
  </si>
  <si>
    <t>BSBR000314</t>
  </si>
  <si>
    <t>Mallacoota Inlet Bowling Club Inc</t>
  </si>
  <si>
    <t>Mallacoota Bowling Club Community Hub</t>
  </si>
  <si>
    <t>BSBR000334</t>
  </si>
  <si>
    <t>Shire of Towong</t>
  </si>
  <si>
    <t>Corryong Skate Park Upgrade</t>
  </si>
  <si>
    <t>BSBR000336</t>
  </si>
  <si>
    <t>Pyrenees Shire Council</t>
  </si>
  <si>
    <t>Lexton Community Recovery Project</t>
  </si>
  <si>
    <t>Pyrenees</t>
  </si>
  <si>
    <t>BSBR000360</t>
  </si>
  <si>
    <t>Buchan Pub Pty Ltd</t>
  </si>
  <si>
    <t>The Buchan Caves Hotel Emergency Generator</t>
  </si>
  <si>
    <t>BSBR000400</t>
  </si>
  <si>
    <t>Paynesville Neighbourhood Centre Inc</t>
  </si>
  <si>
    <t>East Gippsland Community Bus Project</t>
  </si>
  <si>
    <t>BSBR000403</t>
  </si>
  <si>
    <t>Mackillop Family Services Limited</t>
  </si>
  <si>
    <t>After the fires: Supporting communities to recover and build resilience</t>
  </si>
  <si>
    <t>BSBR000443</t>
  </si>
  <si>
    <t>Porepunkah Airfield Association</t>
  </si>
  <si>
    <t>Porepunkah Emergency Services Helipad Project</t>
  </si>
  <si>
    <t>BSBR000452</t>
  </si>
  <si>
    <t>Gippsland Agricultural Group</t>
  </si>
  <si>
    <t>Construction of the Gippsland Agricultural Recovery and Resilience Center</t>
  </si>
  <si>
    <t>BSBR000455</t>
  </si>
  <si>
    <t>Save The Snowy Rail Bridge</t>
  </si>
  <si>
    <t>Claim the Past - Recover the Future</t>
  </si>
  <si>
    <t>BSBR000459</t>
  </si>
  <si>
    <t>Embedding resilience in community fire response</t>
  </si>
  <si>
    <t>BSBR000488</t>
  </si>
  <si>
    <t>Creating a vibrant community hub - upgrading Lake Tyers Beach Hall.</t>
  </si>
  <si>
    <t>BSBR000489</t>
  </si>
  <si>
    <t>Raymond Island Community Hall Extension</t>
  </si>
  <si>
    <t>BSBR000492</t>
  </si>
  <si>
    <t>Bemm River Footpath Development</t>
  </si>
  <si>
    <t>BSBR000499</t>
  </si>
  <si>
    <t>Mallacoota &amp; District Tool Library Inc</t>
  </si>
  <si>
    <t>Mallacoota &amp; District Tool Library Project</t>
  </si>
  <si>
    <t>BSBR000527</t>
  </si>
  <si>
    <t>Mallacoota Gun Club</t>
  </si>
  <si>
    <t>Operation Phoenix - The rebuild of the Mallacoota Gun Club - Stage 2</t>
  </si>
  <si>
    <t>BSBR000554</t>
  </si>
  <si>
    <t>Swifts Creek Bush Nursing Centre Inc</t>
  </si>
  <si>
    <t>Swifts Creek Bush Nurse Centre Recovery</t>
  </si>
  <si>
    <t>BSBR000566</t>
  </si>
  <si>
    <t>Orbost Tennis Club</t>
  </si>
  <si>
    <t>Orbost Tennis Club/Community Hub</t>
  </si>
  <si>
    <t>BSBR000571</t>
  </si>
  <si>
    <t>Contemporary Music Victoria Inc</t>
  </si>
  <si>
    <t>Community-led recovery &amp; resilience through music in Far East Gippsland</t>
  </si>
  <si>
    <t>BSBR000612</t>
  </si>
  <si>
    <t>Wellington Shire Council</t>
  </si>
  <si>
    <t>Dargo Hall Upgrades</t>
  </si>
  <si>
    <t>BSBR000619</t>
  </si>
  <si>
    <t>Cann River- Mick Baum Park Skate Park Redevelopment</t>
  </si>
  <si>
    <t>BSBR000703</t>
  </si>
  <si>
    <t>Club Terrace Community Facility Project</t>
  </si>
  <si>
    <t>BSBR000740</t>
  </si>
  <si>
    <t>Kiewa Sandy Creek Football Club Inc</t>
  </si>
  <si>
    <t>Electronic Sporting &amp; Community Messaging Display</t>
  </si>
  <si>
    <t>Indigo</t>
  </si>
  <si>
    <t>BSBR000747</t>
  </si>
  <si>
    <t>Cudgewa Avenue of Honour Rejuvenation and Walking Track Upgrades</t>
  </si>
  <si>
    <t>BSBR000763</t>
  </si>
  <si>
    <t>Corryong Recreation Reserve Inc</t>
  </si>
  <si>
    <t>Corryong Evacuation Centre: Disaster Protection Project</t>
  </si>
  <si>
    <t>BSBR000784</t>
  </si>
  <si>
    <t>Lucyvale Tennis Club Incorporated</t>
  </si>
  <si>
    <t>Renovations to the Lucyvale Hall</t>
  </si>
  <si>
    <t>BSBR000794</t>
  </si>
  <si>
    <t>Team Mount Beauty Inc</t>
  </si>
  <si>
    <t>Mount Beauty Pump Track</t>
  </si>
  <si>
    <t>BSBR000823</t>
  </si>
  <si>
    <t>Twin Rivers Men's Shed Association Inc</t>
  </si>
  <si>
    <t>Twin Rivers Community Hub / Men's Shed Association Building Project</t>
  </si>
  <si>
    <t>BSBR000874</t>
  </si>
  <si>
    <t>Falls Creek Historical Society Inc</t>
  </si>
  <si>
    <t>Digitisation and Protection of the Collection</t>
  </si>
  <si>
    <t>Alpine Resorts (including the Falls Creek Mount Hotham Mount Buller and Mount Stirling alpine resort areas only)</t>
  </si>
  <si>
    <t>BSBR000954</t>
  </si>
  <si>
    <t>Omeo Recreation Reserve Netball &amp; Tennis Court Upgrade</t>
  </si>
  <si>
    <t>BSBR000963</t>
  </si>
  <si>
    <t>Wangaratta Rural City Council</t>
  </si>
  <si>
    <t>Wangaratta Parklands Emergency Relief Capacity Upgrade</t>
  </si>
  <si>
    <t>BSBR000965</t>
  </si>
  <si>
    <t>Mount Hotham Alpine Resort Management Board</t>
  </si>
  <si>
    <t>Hotham Water Storage Capacity Expansion</t>
  </si>
  <si>
    <t>BSBR000966</t>
  </si>
  <si>
    <t>Crashendo! Bairnsdale</t>
  </si>
  <si>
    <t>Music Changes Lives for the Better: Building Community Sense of Belonging</t>
  </si>
  <si>
    <t>BSBR000968</t>
  </si>
  <si>
    <t>Corryong &amp; District Memorial Public Hall Incorporated</t>
  </si>
  <si>
    <t>Humdinger Community Spirit</t>
  </si>
  <si>
    <t>BSBR000979</t>
  </si>
  <si>
    <t>Corryong and District Community Youthclub Inc</t>
  </si>
  <si>
    <t>Emergency Secure Storage Shed</t>
  </si>
  <si>
    <t>BSBR000981</t>
  </si>
  <si>
    <t>Tallangatta Bowling Club Inc</t>
  </si>
  <si>
    <t>Conversion of a Bowling green to a artificial lawn bowling green system</t>
  </si>
  <si>
    <t>BSBR000991</t>
  </si>
  <si>
    <t>Upper Murray Innovation Foundation</t>
  </si>
  <si>
    <t>Upper Murray Youth - Room to Recover</t>
  </si>
  <si>
    <t>BSBR001042</t>
  </si>
  <si>
    <t>Harrietville Historic Society</t>
  </si>
  <si>
    <t>We Desperately Need a Loo!</t>
  </si>
  <si>
    <t>BSBR001044</t>
  </si>
  <si>
    <t>The Man From Snowy River Bush Festival Inc</t>
  </si>
  <si>
    <t>MFSRBF and Community Ablutions Infrastructure Refurb</t>
  </si>
  <si>
    <t>BSBR001052</t>
  </si>
  <si>
    <t>Campaspe Shire Council</t>
  </si>
  <si>
    <t>Rushworth to Murchison Historic Waranga Rail Trail</t>
  </si>
  <si>
    <t>Campaspe</t>
  </si>
  <si>
    <t>BSBR001187</t>
  </si>
  <si>
    <t>Life Saving Victoria Limited</t>
  </si>
  <si>
    <t>Mallacoota Emergency Services Facility</t>
  </si>
  <si>
    <t>BSBR001214</t>
  </si>
  <si>
    <t>Myrtleford &amp; District Agricultural &amp; Pastoral Society Inc</t>
  </si>
  <si>
    <t>Myrtleford Show Society - AJ Richardson &amp; Cattle Pavilion Upgrade</t>
  </si>
  <si>
    <t>BSBR001215</t>
  </si>
  <si>
    <t>Swifts Creek Hall Incorporated</t>
  </si>
  <si>
    <t>Swifts Creek Community Hall Upgrade</t>
  </si>
  <si>
    <t>BSBR001218</t>
  </si>
  <si>
    <t>Lindenow Lions Club Inc</t>
  </si>
  <si>
    <t>Connection breeds resilience - farmers breakfast and workshops.</t>
  </si>
  <si>
    <t>BSBR001231</t>
  </si>
  <si>
    <t>East Gippsland Timber Milling Project Incorporated</t>
  </si>
  <si>
    <t>East Gippsland Timber Milling Project</t>
  </si>
  <si>
    <t>BSBR001249</t>
  </si>
  <si>
    <t>Mitta Mitta Muster Sports Association Inc</t>
  </si>
  <si>
    <t>Mitta Mitta Camp Draft Facility</t>
  </si>
  <si>
    <t>BSBR001273</t>
  </si>
  <si>
    <t>Cann Valley District Representative Group Incorporated</t>
  </si>
  <si>
    <t>Safe, Healthy and Resilient Communities – Emergency Preparedness</t>
  </si>
  <si>
    <t>BSBR001321</t>
  </si>
  <si>
    <t>Monash University</t>
  </si>
  <si>
    <t>Internally Displaced People: 2019-20 Bushfires, an iterative analysis</t>
  </si>
  <si>
    <t>BSBR001324</t>
  </si>
  <si>
    <t>Myrtleford Splash Park</t>
  </si>
  <si>
    <t>BSBR001327</t>
  </si>
  <si>
    <t>Harrietville Cricket Club Incorp</t>
  </si>
  <si>
    <t>Harrietville Cricket Club Kitchen Construction</t>
  </si>
  <si>
    <t>BSBR001345</t>
  </si>
  <si>
    <t>Tamboon Peachtree Association Inc</t>
  </si>
  <si>
    <t>Development of a Community Bushfire Defence and Response Facility</t>
  </si>
  <si>
    <t>BSBR001346</t>
  </si>
  <si>
    <t>Parklands Albury Wodonga Limited</t>
  </si>
  <si>
    <t>Murray River Adventure Trail Art and Accessibility</t>
  </si>
  <si>
    <t>BSBR001361</t>
  </si>
  <si>
    <t>Jamieson Community Group &amp; Associated Bodies Incorporated</t>
  </si>
  <si>
    <t>Jamieson Community Energy Node Project</t>
  </si>
  <si>
    <t>BSBR001403</t>
  </si>
  <si>
    <t>Mountain Biking East Gippsland Incorporated</t>
  </si>
  <si>
    <t>Mount Taylor Mountain Bike Park Skills Park and Facilities Improvements</t>
  </si>
  <si>
    <t>BSBR001437</t>
  </si>
  <si>
    <t>The Outdoor Education Foundation Ltd</t>
  </si>
  <si>
    <t>Young Men, Old Mountains and Women of the Wild</t>
  </si>
  <si>
    <t>BSBR001443</t>
  </si>
  <si>
    <t>Outward Bound Snowy River Base Camp and ‘Recalibrate’ Program Development</t>
  </si>
  <si>
    <t>BSBR001458</t>
  </si>
  <si>
    <t>The Winemakers of Rutherglen Inc</t>
  </si>
  <si>
    <t>Rutherglen Revival - Digital Project</t>
  </si>
  <si>
    <t>BSBR001464</t>
  </si>
  <si>
    <t>Reactivating Community Facility Volunteers</t>
  </si>
  <si>
    <t>BSBR001496</t>
  </si>
  <si>
    <t>Emergency Telecommunications Installation in Remote Tamboon</t>
  </si>
  <si>
    <t>BSBR001497</t>
  </si>
  <si>
    <t>Walwa Recreation Reserve Resilience Enhancements Project</t>
  </si>
  <si>
    <t>BSBR001505</t>
  </si>
  <si>
    <t>Dargo Paths, Lighting and Pedestrian Access Project</t>
  </si>
  <si>
    <t>BSBR001513</t>
  </si>
  <si>
    <t>Mansfield &amp; District Racing Club Inc</t>
  </si>
  <si>
    <t>Mansfield Racecourse emergency evacuation site</t>
  </si>
  <si>
    <t>BSBR001518</t>
  </si>
  <si>
    <t>Bethanga Landcare Group Inc</t>
  </si>
  <si>
    <t>Berringa Peninsula Community Network 3 Halls Project</t>
  </si>
  <si>
    <t>BSBR001551</t>
  </si>
  <si>
    <t>Building resilient trails and communities in Wodonga</t>
  </si>
  <si>
    <t>BSBR001556</t>
  </si>
  <si>
    <t>Mount Hotham Skiing Company Pty Ltd</t>
  </si>
  <si>
    <t>Hotham Airport Off Grid Power System Upgrade</t>
  </si>
  <si>
    <t>BSBR001568</t>
  </si>
  <si>
    <t>Mallacoota Mudbrick Pavilion Upgrade</t>
  </si>
  <si>
    <t>BSBR001575</t>
  </si>
  <si>
    <t>Omeo Golf Club</t>
  </si>
  <si>
    <t>Omeo Golf Club Upgrade Project</t>
  </si>
  <si>
    <t>BSBR001576</t>
  </si>
  <si>
    <t>Omeo Region Business and Tourism Association</t>
  </si>
  <si>
    <t>Emergency Telecommunications Installation in Remote Bundara Valley</t>
  </si>
  <si>
    <t>BSBR001582</t>
  </si>
  <si>
    <t>Preparing Remote Emergency Relief Centres.</t>
  </si>
  <si>
    <t>BSBR001586</t>
  </si>
  <si>
    <t>2022 Tarra Festival - 50th Anniversary</t>
  </si>
  <si>
    <t>BSBR001589</t>
  </si>
  <si>
    <t>Mallacoota Arts Council</t>
  </si>
  <si>
    <t>Pottery/Sculpture Open Art Studio Space</t>
  </si>
  <si>
    <t>BSBR001595</t>
  </si>
  <si>
    <t>Tallangatta Creek footbridge</t>
  </si>
  <si>
    <t>BSBR001622</t>
  </si>
  <si>
    <t>Seaspray Flood Protection Levee Upgrade Works</t>
  </si>
  <si>
    <t>BSBR000023</t>
  </si>
  <si>
    <t>Riverina Scouts Recovery through Rebuilding Resilience in Rural Communities</t>
  </si>
  <si>
    <t>Wagga Wagga, Cootamundra-Gundagai, Snowy Valleys, Greater Hume</t>
  </si>
  <si>
    <t>Multiple LGA</t>
  </si>
  <si>
    <t>BSBR000054</t>
  </si>
  <si>
    <t>Lifeline Direct Limited</t>
  </si>
  <si>
    <t>Leveraging local peers to connect communities and enhance mental health</t>
  </si>
  <si>
    <t>Glen Innes, Port Macquarie-Hastings, Mid Coast, Armidale, Inverell, Walcha, Kempsey, Kyogle, Richmond Valley, Tenterfield</t>
  </si>
  <si>
    <t>BSBR000089</t>
  </si>
  <si>
    <t>Save The Children Australia</t>
  </si>
  <si>
    <t>Community-led bushfire recovery response for children and families</t>
  </si>
  <si>
    <t>Snowy Valleys, Cootamundra-Gundagai, Wagga Wagga, Mid Coast, Greater Hume, Shoalhaven, Eurobodalla, East Gippsland, Murray Bridge, Playford, Adelaide Hills, Lower Eyre Peninsula, Mount Barker</t>
  </si>
  <si>
    <t>BSBR000104</t>
  </si>
  <si>
    <t>Blue Light Victoria Incorporated</t>
  </si>
  <si>
    <t>DASH! (Dynamic, Active, Safe and Healthy!)</t>
  </si>
  <si>
    <t>Northern Grampians, Southern Grampians, Ararat, Pyrenees, Golden Plains</t>
  </si>
  <si>
    <t>BSBR000171</t>
  </si>
  <si>
    <t>Billion Bees Ltd</t>
  </si>
  <si>
    <t>Billion Bees - Black Summer Bushfire Recovery - Connecting Communities</t>
  </si>
  <si>
    <t>Hawkesbury, Bega Valley, Blue Mountains, Tenterfield, Port Macquarie-Hastings, Mid Coast, Clarence Valley, Glen Innes, Noosa Shire, Gympie, Southern Downs, Fraser Coast, Scenic Rim</t>
  </si>
  <si>
    <t>BSBR000192</t>
  </si>
  <si>
    <t>Southern Tablelands Arts (Starts) Incorporated</t>
  </si>
  <si>
    <t>Paint the Town</t>
  </si>
  <si>
    <t>Wollondilly, Wingecarribee, Upper Lachlan, Goulburn-Mulwaree</t>
  </si>
  <si>
    <t>BSBR000248</t>
  </si>
  <si>
    <t>Northern Rivers Wildlife Hospital Ltd</t>
  </si>
  <si>
    <t>Northern Rivers Wildlife Hospital</t>
  </si>
  <si>
    <t>Richmond Valley, Tweed, Ballina, Lismore, Clarence Valley, Kyogle, Byron</t>
  </si>
  <si>
    <t>BSBR000288</t>
  </si>
  <si>
    <t>New England North West Health Ltd</t>
  </si>
  <si>
    <t>Recover, adapt, connect; supporting disaster resilience following bushfire.</t>
  </si>
  <si>
    <t>Tenterfield, Inverell, Gwydir, Walcha, Tamworth, Armidale, Uralla, Glen Innes, Narrabri, Southern Downs, Lockyer Valley, Somerset, Toowoomba, South Burnett, Ipswich City, Scenic Rim</t>
  </si>
  <si>
    <t>BSBR000293</t>
  </si>
  <si>
    <t>New England Regional Art Museum Limited</t>
  </si>
  <si>
    <t>HOME – an integrated arts and cultural program for primary schools.</t>
  </si>
  <si>
    <t>Uralla, Tenterfield, Armidale, Glen Innes</t>
  </si>
  <si>
    <t>BSBR000295</t>
  </si>
  <si>
    <t>Healthy Land and Water Ltd</t>
  </si>
  <si>
    <t>Queensland Fire and Biodiversity Consortium</t>
  </si>
  <si>
    <t>Toowoomba, Gladstone, Southern Downs, Livingstone</t>
  </si>
  <si>
    <t>BSBR000305</t>
  </si>
  <si>
    <t>The Mandala Project Pty Ltd</t>
  </si>
  <si>
    <t>North East Victoria YOUTH L.E.A.D</t>
  </si>
  <si>
    <t>ACT unincorporated, Alpine, Wangaratta, Indigo, Wodonga, Towong, Mansfield</t>
  </si>
  <si>
    <t>BSBR000313</t>
  </si>
  <si>
    <t>Careflight Limited</t>
  </si>
  <si>
    <t>Blue Mountains Critical High Acuity Transport Service</t>
  </si>
  <si>
    <t>Hawkesbury, Lithgow, Blue Mountains</t>
  </si>
  <si>
    <t>BSBR000338</t>
  </si>
  <si>
    <t>Mingaan Wiradjuri Aboriginal Corporation</t>
  </si>
  <si>
    <t>Mingaan Cultural Fire Training program</t>
  </si>
  <si>
    <t>Lithgow, Blue Mountains</t>
  </si>
  <si>
    <t>BSBR000348</t>
  </si>
  <si>
    <t>Bangalow Koalas Inc</t>
  </si>
  <si>
    <t>Bangalow Koalas Indigenous rangers employment and mentoring</t>
  </si>
  <si>
    <t>Byron, Richmond Valley, Lismore, Ballina</t>
  </si>
  <si>
    <t>BSBR000358</t>
  </si>
  <si>
    <t>Yless4U Pty Ltd</t>
  </si>
  <si>
    <t>RFS Connectivity and resiliency</t>
  </si>
  <si>
    <t>ACT unincorporated, Queanbeyan-Palerang, Snowy Monaro, Goulburn-Mulwaree</t>
  </si>
  <si>
    <t>BSBR000368</t>
  </si>
  <si>
    <t>Bermagui Pre School Co-Operative Society Limited</t>
  </si>
  <si>
    <t>The Moodji Futures Project</t>
  </si>
  <si>
    <t>Snowy Monaro, Bega Valley</t>
  </si>
  <si>
    <t>BSBR000376</t>
  </si>
  <si>
    <t>Broadmarsh/Elderslie Progress Association Inc</t>
  </si>
  <si>
    <t>The Haven - building response &amp; recovery capability of the Broadmarsh Hall</t>
  </si>
  <si>
    <t>Central Highlands, Southern Midlands</t>
  </si>
  <si>
    <t>BSBR000379</t>
  </si>
  <si>
    <t>Anglicare NSW, South NSW West and ACT</t>
  </si>
  <si>
    <t>Anglicare Bushfire Recovery and Resilience Program Extension</t>
  </si>
  <si>
    <t>Eurobodalla, Snowy Valleys, Bega Valley</t>
  </si>
  <si>
    <t>BSBR000411</t>
  </si>
  <si>
    <t>Building Resilient NSW Communities through Trauma Care Training</t>
  </si>
  <si>
    <t>Gwydir, Mid Western, Glen Innes, Snowy Monaro, Ku-ring-gai, Singleton, Central Coast, Inverell, Armidale, Eurobodalla, Tweed, Upper Lachlan</t>
  </si>
  <si>
    <t>BSBR000486</t>
  </si>
  <si>
    <t>Firesticks Alliance Indigenous Corporation</t>
  </si>
  <si>
    <t>Healing people with cultural knowledge revival of good fire</t>
  </si>
  <si>
    <t>Singleton, Lake Macquarie, Mid Coast, Cessnock, Bega Valley, Snowy Monaro, Shoalhaven, Ipswich City, Lockyer Valley, Flinders, Central Highlands, Glamorgan/Spring Bay</t>
  </si>
  <si>
    <t>BSBR000510</t>
  </si>
  <si>
    <t>New South Wales State Emergency Service Volunteers Association Ltd</t>
  </si>
  <si>
    <t>The First Responder Resilience Program (FRRP)</t>
  </si>
  <si>
    <t>Walcha, Tamworth, Sutherland Shire, Upper Hunter, Port Macquarie-Hastings, Kyogle, Kempsey, Cootamundra-Gundagai, Shoalhaven, Wagga Wagga, Ku-ring-gai, Bellingen, Hawkesbury, Glen Innes, Goulburn-Mulwaree, Cessnock, Coffs Harbour, Inverell, Central Coast, Gwydir, Greater Hume, Blue Mountains, Lismore, Tweed, Snowy Valleys, Dungog, Eurobodalla, Richmond Valley, Narrabri, Uralla, Oberon, Bega Valley, Snowy Monaro, Mid Western, Tenterfield, Mid Coast, Wingecarribee, Upper Lachlan, Lithgow, Penrith, Lake Macquarie, Nambucca, Queanbeyan-Palerang, Muswellbrook, Clarence Valley, Byron, Wollondilly</t>
  </si>
  <si>
    <t>BSBR000515</t>
  </si>
  <si>
    <t>Museum and Gallery Services Queensland Limited</t>
  </si>
  <si>
    <t>Museum and Gallery Recovery and Preparedness Workshop Series</t>
  </si>
  <si>
    <t>Southern Downs, Scenic Rim, Lockyer Valley, Somerset</t>
  </si>
  <si>
    <t>BSBR000532</t>
  </si>
  <si>
    <t>Rebus Theatre Incorporated</t>
  </si>
  <si>
    <t>Project Alchemy: arts for community recovery</t>
  </si>
  <si>
    <t>ACT unincorporated, Queanbeyan-Palerang, Eurobodalla, Bega Valley, East Gippsland</t>
  </si>
  <si>
    <t>BSBR000581</t>
  </si>
  <si>
    <t>Alpine Valleys Community Leadership Program</t>
  </si>
  <si>
    <t>Disaster Recovery &amp; Climate Change Adaptation leadership program</t>
  </si>
  <si>
    <t>Alpine, Alpine Resorts (including the Falls Creek Mount Hotham Mount Buller and Mount Stirling alpine resort areas only), Mansfield, Wangaratta, Wodonga, Towong, Indigo</t>
  </si>
  <si>
    <t>BSBR000615</t>
  </si>
  <si>
    <t>Burnett Mary Regional Group for Natural Resource Management Ltd</t>
  </si>
  <si>
    <t>Black Summer Bushfire Remediation and resilience in the Burnett Mary</t>
  </si>
  <si>
    <t>South Burnett, North Burnett, Bundaberg</t>
  </si>
  <si>
    <t>BSBR000621</t>
  </si>
  <si>
    <t>The University of Newcastle</t>
  </si>
  <si>
    <t>Climate-Smart Adaptive Resilience and Engagement for Animal Evacuation</t>
  </si>
  <si>
    <t>Lake Macquarie, Muswellbrook, Cessnock, Dungog, Singleton, Mid Coast, Upper Hunter</t>
  </si>
  <si>
    <t>BSBR000623</t>
  </si>
  <si>
    <t>Australian Kookaburra Kids Foundation Limited</t>
  </si>
  <si>
    <t>Mental Health Intervention Program for Young People affected by trauma</t>
  </si>
  <si>
    <t>Blue Mountains, Bega Valley</t>
  </si>
  <si>
    <t>BSBR000687</t>
  </si>
  <si>
    <t>Reclink Australia</t>
  </si>
  <si>
    <t>Reclink Australia Bushfire Community Resilience &amp; Recovery</t>
  </si>
  <si>
    <t>Bega Valley, East Gippsland, Glamorgan/Spring Bay, Southern Midlands, Mount Barker, Adelaide Hills, Murray Bridge</t>
  </si>
  <si>
    <t>BSBR000710</t>
  </si>
  <si>
    <t>Wotl Ltd</t>
  </si>
  <si>
    <t>Re-discovering YOU. Finding you after the impact of bushfire.</t>
  </si>
  <si>
    <t>Southern Mallee, Lower Eyre Peninsula, The Coorong, Mid Murray, Kingston, Kangaroo Island, Yorke Peninsula, Adelaide Hills</t>
  </si>
  <si>
    <t>BSBR000714</t>
  </si>
  <si>
    <t>North East Victoria Tourism Board Inc</t>
  </si>
  <si>
    <t>Gravel Cycling Tourism Activation</t>
  </si>
  <si>
    <t>Alpine, Mansfield, Indigo, Wangaratta, Alpine Resorts (including the Falls Creek Mount Hotham Mount Buller and Mount Stirling alpine resort areas only), Towong</t>
  </si>
  <si>
    <t>BSBR000730</t>
  </si>
  <si>
    <t>Gippsyouthkidsclub Incorporated</t>
  </si>
  <si>
    <t>Culture Hub- Art, Stories and Culture Project</t>
  </si>
  <si>
    <t>Blue Mountains, East Gippsland, Alpine, Brisbane</t>
  </si>
  <si>
    <t>BSBR000733</t>
  </si>
  <si>
    <t>University of the Sunshine Coast</t>
  </si>
  <si>
    <t>Recovery and Resilience - Sunshine Coast and Noosa</t>
  </si>
  <si>
    <t>Sunshine Coast, Noosa Shire</t>
  </si>
  <si>
    <t>BSBR000773</t>
  </si>
  <si>
    <t>Centacare New England North West</t>
  </si>
  <si>
    <t>Remote Schools Resilience Program</t>
  </si>
  <si>
    <t>Inverell, Tamworth</t>
  </si>
  <si>
    <t>BSBR000796</t>
  </si>
  <si>
    <t>Queanbeyan Multilingual Centre Inc</t>
  </si>
  <si>
    <t>Multicultural Engagement and Resilience Liaison - ACT and SE NSW</t>
  </si>
  <si>
    <t>ACT unincorporated, Queanbeyan-Palerang, Bega Valley, Goulburn-Mulwaree, Snowy Monaro</t>
  </si>
  <si>
    <t>BSBR000810</t>
  </si>
  <si>
    <t>Bellingen Readers and Writers Festival Incorporated</t>
  </si>
  <si>
    <t>Bellingen Readers &amp; Writers Festival 2022/23</t>
  </si>
  <si>
    <t>Bellingen, Nambucca, Coffs Harbour</t>
  </si>
  <si>
    <t>BSBR000849</t>
  </si>
  <si>
    <t>Junction Support Services Ltd</t>
  </si>
  <si>
    <t>The Regenerate Program</t>
  </si>
  <si>
    <t>Towong, Wodonga, Wangaratta, Alpine, Indigo</t>
  </si>
  <si>
    <t>BSBR000887</t>
  </si>
  <si>
    <t>Bushfire Recovery: Children's Wellbeing after disaster</t>
  </si>
  <si>
    <t>Snowy Monaro, Port Macquarie-Hastings, Mid Coast</t>
  </si>
  <si>
    <t>BSBR001001</t>
  </si>
  <si>
    <t>Queenslanders With Disability Network Limited</t>
  </si>
  <si>
    <t>ASDF</t>
  </si>
  <si>
    <t>Lockyer Valley, Scenic Rim, Livingstone, Somerset, Southern Downs</t>
  </si>
  <si>
    <t>BSBR001041</t>
  </si>
  <si>
    <t>Redeye Apps Pty Ltd</t>
  </si>
  <si>
    <t>Integrating science, technology and indigenous burning to build resilience</t>
  </si>
  <si>
    <t>Redland, Brisbane</t>
  </si>
  <si>
    <t>BSBR001061</t>
  </si>
  <si>
    <t>Agbiz Assist Limited</t>
  </si>
  <si>
    <t>Rural Connectivity for Recovery and Resilience</t>
  </si>
  <si>
    <t>Alpine, Towong</t>
  </si>
  <si>
    <t>BSBR001077</t>
  </si>
  <si>
    <t>Indigo Shire Council</t>
  </si>
  <si>
    <t>Bogong Group Bushfire Resilience Power Project</t>
  </si>
  <si>
    <t>Alpine, Indigo, Alpine Resorts (including the Falls Creek Mount Hotham Mount Buller and Mount Stirling alpine resort areas only)</t>
  </si>
  <si>
    <t>BSBR001092</t>
  </si>
  <si>
    <t>New World Climate &amp; Agriculture Pty Ltd</t>
  </si>
  <si>
    <t>Biochar for Kangaroo Island regional prosperity and bushfire recovery</t>
  </si>
  <si>
    <t>Southern Mallee, Mount Barker, Yorke Peninsula, Playford, Murray Bridge, Mid Murray, Lower Eyre Peninsula, The Coorong, Kangaroo Island, Adelaide Hills, Kingston</t>
  </si>
  <si>
    <t>BSBR001116</t>
  </si>
  <si>
    <t>Raise The Heart Ltd</t>
  </si>
  <si>
    <t>Raise the HeART - A Wellbeing Arts Recovery Project for Young People</t>
  </si>
  <si>
    <t>Coffs Harbour, Lismore, Byron, Ballina</t>
  </si>
  <si>
    <t>BSBR001143</t>
  </si>
  <si>
    <t>Rotary Club of Onkaparinga Inc</t>
  </si>
  <si>
    <t>Onkaparinga Rotary Fencing Programme</t>
  </si>
  <si>
    <t>Mount Barker, Adelaide Hills</t>
  </si>
  <si>
    <t>BSBR001206</t>
  </si>
  <si>
    <t>Building Resilient Communities through Trauma Care Training - VIC &amp; SA</t>
  </si>
  <si>
    <t>Mansfield, Alpine, Ararat, Pyrenees, Greater Bendigo, Southern Grampians, Northern Grampians, Wodonga, Wangaratta, Indigo, The Coorong, Adelaide Hills, Kangaroo Island, Murray Bridge, Playford, Mount Barker, Kingston</t>
  </si>
  <si>
    <t>BSBR001207</t>
  </si>
  <si>
    <t>The Alternative Technology Association Inc</t>
  </si>
  <si>
    <t>Green Rebuild Toolkit</t>
  </si>
  <si>
    <t>ACT unincorporated, Clarence Valley, Blue Mountains, Coffs Harbour, Wagga Wagga, Eurobodalla, Oberon, Cessnock, Mid Coast, Upper Hunter, Central Coast, Inverell, Kyogle, Bellingen, Muswellbrook, Uralla, Tenterfield, Tamworth, Cootamundra-Gundagai, Narrabri, Wingecarribee, Lismore, Lithgow, Penrith, Kempsey, Mid Western, Queanbeyan-Palerang, Bega Valley, Port Macquarie-Hastings, Greater Hume, Glen Innes, Walcha, Lake Macquarie, Sutherland Shire, Singleton, Snowy Monaro, Shoalhaven, Nambucca, Ku-ring-gai, Goulburn-Mulwaree, Upper Lachlan, Armidale, Ballina, Byron, Richmond Valley, Gwydir, Hawkesbury, Dungog, Tweed, Snowy Valleys, Wollondilly, Southern Grampians, Pyrenees, Strathbogie, Glenelg, Ararat, Golden Plains, Northern Grampians, Moyne, Campaspe, East Gippsland, Wellington, Mansfield, Greater Bendigo, Indigo, Wodonga, Alpine, Wangaratta, Ballarat, Towong, Alpine Resorts (including the Falls Creek Mount Hotham Mount Buller and Mount Stirling alpine resort areas only), Brisbane, South Burnett, Somerset, Southern Downs, Whitsunday, Ipswich City, Townsville, Redland, Rockhampton, Bundaberg, North Burnett, Cook, Mareeba Shire, Gold Coast, Sunshine Coast, Gympie, Gladstone, Lockyer Valley, Livingstone, Noosa Shire, Scenic Rim, Fraser Coast, Toowoomba, Break O'Day, Central Highlands, Flinders, Southern Midlands, Glamorgan/Spring Bay, Murray Bridge, Mid Murray, Playford, Southern Mallee, Kingston, Adelaide Hills, Kangaroo Island, Mount Barker, The Coorong, Lower Eyre Peninsula, Yorke Peninsula</t>
  </si>
  <si>
    <t>BSBR001282</t>
  </si>
  <si>
    <t>Wurimbirra-ayili-nya Ngiyanhigin,gu Ngurung</t>
  </si>
  <si>
    <t>BSBR001288</t>
  </si>
  <si>
    <t>Building community capacity and resilience to respond and recover</t>
  </si>
  <si>
    <t>Lake Macquarie, Central Coast</t>
  </si>
  <si>
    <t>BSBR001292</t>
  </si>
  <si>
    <t>PCYC Far South Coast Bushfire Recovery Youth &amp; Community Re-Connect Project</t>
  </si>
  <si>
    <t>Eurobodalla, Bega Valley</t>
  </si>
  <si>
    <t>BSBR001309</t>
  </si>
  <si>
    <t>Rural Health Connect Pty Ltd</t>
  </si>
  <si>
    <t>Online psychology and financial counselling in bushfire affected regions</t>
  </si>
  <si>
    <t>Queanbeyan-Palerang, Tenterfield, Clarence Valley, Snowy Monaro, Eurobodalla, Lithgow, Glen Innes, Armidale, Wollondilly, Richmond Valley, Bega Valley, Nambucca, Hawkesbury, Port Macquarie-Hastings, Shoalhaven, Mid Coast, Snowy Valleys, Blue Mountains, Kempsey, Indigo, Mansfield, Wangaratta, Alpine, Wellington, East Gippsland, Wodonga, Towong, Southern Downs, Lockyer Valley, Somerset, Livingstone, Scenic Rim, Kangaroo Island</t>
  </si>
  <si>
    <t>BSBR001369</t>
  </si>
  <si>
    <t>Hothouse Theatre Limited</t>
  </si>
  <si>
    <t>HotHouse Theatre - Production &amp; Regional Towns Tour of UNPRECEDENTED</t>
  </si>
  <si>
    <t>ACT unincorporated, Wagga Wagga, Eurobodalla, Bega Valley, Alpine, Wodonga, Towong, East Gippsland</t>
  </si>
  <si>
    <t>BSBR001386</t>
  </si>
  <si>
    <t>University of Canberra</t>
  </si>
  <si>
    <t>The Climate Resilient Housing Toolkit: making it work for older Australians</t>
  </si>
  <si>
    <t>Bega Valley, Noosa Shire</t>
  </si>
  <si>
    <t>BSBR001401</t>
  </si>
  <si>
    <t>Latrobe Youth Space Incorporated</t>
  </si>
  <si>
    <t>Gippsland East Youth Project</t>
  </si>
  <si>
    <t>East Gippsland, Wellington</t>
  </si>
  <si>
    <t>BSBR001415</t>
  </si>
  <si>
    <t>Surfrider Foundation Limited</t>
  </si>
  <si>
    <t>Surfrider Swell Program</t>
  </si>
  <si>
    <t>Eurobodalla, Shoalhaven</t>
  </si>
  <si>
    <t>BSBR001431</t>
  </si>
  <si>
    <t>Flinders University</t>
  </si>
  <si>
    <t>Facilitating bushfire action planning for the elderly</t>
  </si>
  <si>
    <t>Yorke Peninsula, Adelaide Hills, The Coorong</t>
  </si>
  <si>
    <t>BSBR001442</t>
  </si>
  <si>
    <t>The Creche and Kindergarten Association Limited</t>
  </si>
  <si>
    <t>Building “Pathways to Resilience” in Bushfire Affected Communities</t>
  </si>
  <si>
    <t>Livingstone, Southern Downs, Somerset, Scenic Rim, Lockyer Valley</t>
  </si>
  <si>
    <t>BSBR001481</t>
  </si>
  <si>
    <t>Van Diemen Project Pty Ltd</t>
  </si>
  <si>
    <t>Green Shoots: Inspiring Innovation</t>
  </si>
  <si>
    <t>Flinders, Glamorgan/Spring Bay, Central Highlands, Southern Midlands, Break O'Day</t>
  </si>
  <si>
    <t>BSBR001484</t>
  </si>
  <si>
    <t>Upper Murray Family Care Inc</t>
  </si>
  <si>
    <t>Bushfire Recovery Outreach - Legal Issues (BROLI)</t>
  </si>
  <si>
    <t>Wodonga, Alpine, Towong, Indigo, Wangaratta</t>
  </si>
  <si>
    <t>BSBR001521</t>
  </si>
  <si>
    <t>Youth Affairs Council Of Victoria Inc</t>
  </si>
  <si>
    <t>Future Proof: Young People, Disaster Recovery and (Re)building Communities</t>
  </si>
  <si>
    <t>Mansfield, Wellington, Towong, Indigo, Wodonga, Alpine, Wangaratta, East Gippsland</t>
  </si>
  <si>
    <t>BSBR001522</t>
  </si>
  <si>
    <t>Building Resilient Tasmanian Communities through Trauma Care Training</t>
  </si>
  <si>
    <t>Central Highlands, Break O'Day, Southern Midlands, Glamorgan/Spring Bay</t>
  </si>
  <si>
    <t>BSBR001524</t>
  </si>
  <si>
    <t>Australian Red Cross Society</t>
  </si>
  <si>
    <t>Australian Red Cross 2019/2020 Australian Bushfire Recovery Program</t>
  </si>
  <si>
    <t>Bellingen, Wollondilly, Lithgow, Nambucca, Clarence Valley, Coffs Harbour, Queanbeyan-Palerang, Muswellbrook, Bega Valley, Tamworth, Snowy Monaro, Snowy Valleys, Central Coast, Blue Mountains, Cessnock, Mansfield, Wellington, Indigo, Gold Coast, South Burnett, Bundaberg, Ipswich City, Fraser Coast, North Burnett, Gympie, Glamorgan/Spring Bay, Kingston, Lower Eyre Peninsula</t>
  </si>
  <si>
    <t>BSBR001529</t>
  </si>
  <si>
    <t>Jagun Alliance Aboriginal Corporation</t>
  </si>
  <si>
    <t>Connecting to Jagun (Country) for healing and community resilience</t>
  </si>
  <si>
    <t>Lismore, Byron, Richmond Valley, Tweed, Ballina, Kyogle, Clarence Valley</t>
  </si>
  <si>
    <t>BSBR001558</t>
  </si>
  <si>
    <t>Urban Rural Tree Services Pty Ltd</t>
  </si>
  <si>
    <t>Protection of life and property from dangerous fire affected trees.</t>
  </si>
  <si>
    <t>Bega Valley, Eurobodalla, Snowy Monaro, Queanbeyan-Palerang, Shoalhaven</t>
  </si>
  <si>
    <t>BSBR001588</t>
  </si>
  <si>
    <t>Everick Foundation Limited</t>
  </si>
  <si>
    <t>Main Range Bushfires – Yuggera Ugarapul Heritage Resilience</t>
  </si>
  <si>
    <t>Scenic Rim, Lockyer Valley</t>
  </si>
  <si>
    <t>BSBR001597</t>
  </si>
  <si>
    <t>Treecovery Ltd</t>
  </si>
  <si>
    <t>Removing and value-add processing trees killed in the Cudlee Creek Bushfire</t>
  </si>
  <si>
    <t>BSBR001618</t>
  </si>
  <si>
    <t>East Gippsland Family History Group Incorporated</t>
  </si>
  <si>
    <t>Capturing the Social History of East Gippsland</t>
  </si>
  <si>
    <t>BSBR001630</t>
  </si>
  <si>
    <t>Justice Connect</t>
  </si>
  <si>
    <t>Lending a Legal HAND: Helpful Advice following Natural Disaster</t>
  </si>
  <si>
    <t>Shoalhaven, Coffs Harbour, Nambucca, Kempsey, Port Macquarie-Hastings, Upper Hunter, Ballina, Lismore, Tweed, Greater Bendigo, Wangaratta, Campaspe, East Gippsland, Wodonga, Mansfield, Alpine</t>
  </si>
  <si>
    <t>Electorate</t>
  </si>
  <si>
    <t>Party</t>
  </si>
  <si>
    <t>New England</t>
  </si>
  <si>
    <t>NATS</t>
  </si>
  <si>
    <t>Eden Monaro</t>
  </si>
  <si>
    <t>Labor</t>
  </si>
  <si>
    <t>Cowper</t>
  </si>
  <si>
    <t>Macquarie</t>
  </si>
  <si>
    <t>Richmond</t>
  </si>
  <si>
    <t>Robertson</t>
  </si>
  <si>
    <t>Liberal</t>
  </si>
  <si>
    <t>Hunter</t>
  </si>
  <si>
    <t>Page</t>
  </si>
  <si>
    <t>Hume</t>
  </si>
  <si>
    <t>Lyne</t>
  </si>
  <si>
    <t>Bradfield</t>
  </si>
  <si>
    <t>Calare</t>
  </si>
  <si>
    <t>Parkes</t>
  </si>
  <si>
    <t>Gilmore</t>
  </si>
  <si>
    <t>Riverina</t>
  </si>
  <si>
    <t>Cunningham</t>
  </si>
  <si>
    <t>Coalition</t>
  </si>
  <si>
    <t>Seat</t>
  </si>
  <si>
    <t>Flynn</t>
  </si>
  <si>
    <t>LNP</t>
  </si>
  <si>
    <t>Leichhardt</t>
  </si>
  <si>
    <t>Wide Bay</t>
  </si>
  <si>
    <t>Fadden</t>
  </si>
  <si>
    <t>Oxley</t>
  </si>
  <si>
    <t>Capricornia</t>
  </si>
  <si>
    <t>Wright</t>
  </si>
  <si>
    <t>Blair</t>
  </si>
  <si>
    <t>Maranoa</t>
  </si>
  <si>
    <t>Dawson</t>
  </si>
  <si>
    <t>Sturt</t>
  </si>
  <si>
    <t>Mayo</t>
  </si>
  <si>
    <t>IND</t>
  </si>
  <si>
    <t>CA</t>
  </si>
  <si>
    <t>Barker</t>
  </si>
  <si>
    <t>Grey</t>
  </si>
  <si>
    <t>Lyons</t>
  </si>
  <si>
    <t>Bass</t>
  </si>
  <si>
    <t>Indi</t>
  </si>
  <si>
    <t>Nicholls</t>
  </si>
  <si>
    <t>Gippsland</t>
  </si>
  <si>
    <t>Wannon</t>
  </si>
  <si>
    <t>Overall</t>
  </si>
  <si>
    <t>Assigned</t>
  </si>
  <si>
    <t>Unassigned</t>
  </si>
  <si>
    <t>Other</t>
  </si>
  <si>
    <t>Nats</t>
  </si>
</sst>
</file>

<file path=xl/styles.xml><?xml version="1.0" encoding="utf-8"?>
<styleSheet xmlns="http://schemas.openxmlformats.org/spreadsheetml/2006/main">
  <numFmts count="4">
    <numFmt numFmtId="164" formatCode="&quot;$&quot;#,##0;[Red]\-&quot;$&quot;#,##0"/>
    <numFmt numFmtId="165" formatCode="_-&quot;$&quot;* #,##0.00_-;\-&quot;$&quot;* #,##0.00_-;_-&quot;$&quot;* &quot;-&quot;??_-;_-@_-"/>
    <numFmt numFmtId="166" formatCode="&quot;$&quot;#,##0"/>
    <numFmt numFmtId="167" formatCode="&quot;$&quot;#,##0.00"/>
  </numFmts>
  <fonts count="2">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165" fontId="1" fillId="0" borderId="0" applyFont="0" applyFill="0" applyBorder="0" applyAlignment="0" applyProtection="0"/>
  </cellStyleXfs>
  <cellXfs count="7">
    <xf numFmtId="0" fontId="0" fillId="0" borderId="0" xfId="0"/>
    <xf numFmtId="164" fontId="0" fillId="0" borderId="0" xfId="0" applyNumberFormat="1"/>
    <xf numFmtId="165" fontId="0" fillId="0" borderId="0" xfId="1" applyFont="1"/>
    <xf numFmtId="166" fontId="0" fillId="0" borderId="0" xfId="0" applyNumberFormat="1"/>
    <xf numFmtId="10" fontId="0" fillId="0" borderId="0" xfId="0" applyNumberFormat="1"/>
    <xf numFmtId="165" fontId="0" fillId="0" borderId="0" xfId="0" applyNumberFormat="1"/>
    <xf numFmtId="167" fontId="0" fillId="0" borderId="0" xfId="0" applyNumberForma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title>
      <c:layout/>
    </c:title>
    <c:view3D>
      <c:rotX val="30"/>
      <c:perspective val="30"/>
    </c:view3D>
    <c:plotArea>
      <c:layout>
        <c:manualLayout>
          <c:layoutTarget val="inner"/>
          <c:xMode val="edge"/>
          <c:yMode val="edge"/>
          <c:x val="2.6291075924575691E-2"/>
          <c:y val="0.16566012304534239"/>
          <c:w val="0.74620757144540761"/>
          <c:h val="0.72303143116293367"/>
        </c:manualLayout>
      </c:layout>
      <c:pie3DChart>
        <c:varyColors val="1"/>
        <c:ser>
          <c:idx val="0"/>
          <c:order val="0"/>
          <c:tx>
            <c:v>Black Summer Grants by Policital Party Value $296,746,274.00</c:v>
          </c:tx>
          <c:dLbls>
            <c:dLbl>
              <c:idx val="0"/>
              <c:layout>
                <c:manualLayout>
                  <c:x val="-0.32706858335884009"/>
                  <c:y val="-9.8797445125035813E-2"/>
                </c:manualLayout>
              </c:layout>
              <c:showVal val="1"/>
              <c:showPercent val="1"/>
            </c:dLbl>
            <c:dLbl>
              <c:idx val="1"/>
              <c:layout>
                <c:manualLayout>
                  <c:x val="0.12727691165639568"/>
                  <c:y val="-9.7275565245122847E-2"/>
                </c:manualLayout>
              </c:layout>
              <c:showVal val="1"/>
              <c:showPercent val="1"/>
            </c:dLbl>
            <c:dLbl>
              <c:idx val="2"/>
              <c:layout>
                <c:manualLayout>
                  <c:x val="0.10020165922924792"/>
                  <c:y val="-4.4430919678008246E-2"/>
                </c:manualLayout>
              </c:layout>
              <c:showVal val="1"/>
              <c:showPercent val="1"/>
            </c:dLbl>
            <c:showVal val="1"/>
            <c:showPercent val="1"/>
            <c:showLeaderLines val="1"/>
          </c:dLbls>
          <c:cat>
            <c:strRef>
              <c:f>'State and Territory Total'!$C$38:$C$40</c:f>
              <c:strCache>
                <c:ptCount val="3"/>
                <c:pt idx="0">
                  <c:v>Coalition</c:v>
                </c:pt>
                <c:pt idx="1">
                  <c:v>Labor</c:v>
                </c:pt>
                <c:pt idx="2">
                  <c:v>Other</c:v>
                </c:pt>
              </c:strCache>
            </c:strRef>
          </c:cat>
          <c:val>
            <c:numRef>
              <c:f>'State and Territory Total'!$D$38:$D$40</c:f>
              <c:numCache>
                <c:formatCode>_-"$"* #,##0.00_-;\-"$"* #,##0.00_-;_-"$"* "-"??_-;_-@_-</c:formatCode>
                <c:ptCount val="3"/>
                <c:pt idx="0">
                  <c:v>171035576</c:v>
                </c:pt>
                <c:pt idx="1">
                  <c:v>92994495</c:v>
                </c:pt>
                <c:pt idx="2">
                  <c:v>32716203</c:v>
                </c:pt>
              </c:numCache>
            </c:numRef>
          </c:val>
        </c:ser>
      </c:pie3DChart>
    </c:plotArea>
    <c:legend>
      <c:legendPos val="r"/>
      <c:layout/>
      <c:txPr>
        <a:bodyPr/>
        <a:lstStyle/>
        <a:p>
          <a:pPr rtl="0">
            <a:defRPr/>
          </a:pPr>
          <a:endParaRPr lang="en-US"/>
        </a:p>
      </c:txPr>
    </c:legend>
    <c:plotVisOnly val="1"/>
  </c:chart>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190499</xdr:colOff>
      <xdr:row>13</xdr:row>
      <xdr:rowOff>123824</xdr:rowOff>
    </xdr:from>
    <xdr:to>
      <xdr:col>21</xdr:col>
      <xdr:colOff>352425</xdr:colOff>
      <xdr:row>44</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0.02913</cdr:x>
      <cdr:y>0.87398</cdr:y>
    </cdr:from>
    <cdr:to>
      <cdr:x>0.55479</cdr:x>
      <cdr:y>0.98854</cdr:y>
    </cdr:to>
    <cdr:sp macro="" textlink="">
      <cdr:nvSpPr>
        <cdr:cNvPr id="2" name="TextBox 1"/>
        <cdr:cNvSpPr txBox="1"/>
      </cdr:nvSpPr>
      <cdr:spPr>
        <a:xfrm xmlns:a="http://schemas.openxmlformats.org/drawingml/2006/main">
          <a:off x="200026" y="5086351"/>
          <a:ext cx="3609975" cy="666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a:t>Graph</a:t>
          </a:r>
          <a:r>
            <a:rPr lang="en-AU" sz="1100" baseline="0"/>
            <a:t> prepared by www.thevogfiles.com team Feb 2021 </a:t>
          </a:r>
          <a:endParaRPr lang="en-AU"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filterMode="1"/>
  <dimension ref="A1:J260"/>
  <sheetViews>
    <sheetView topLeftCell="A221" workbookViewId="0">
      <selection activeCell="F253" sqref="F253"/>
    </sheetView>
  </sheetViews>
  <sheetFormatPr defaultRowHeight="15"/>
  <cols>
    <col min="1" max="1" width="11.7109375" customWidth="1"/>
    <col min="2" max="2" width="58.85546875" bestFit="1" customWidth="1"/>
    <col min="3" max="3" width="73.85546875" bestFit="1" customWidth="1"/>
    <col min="4" max="4" width="24.28515625" bestFit="1" customWidth="1"/>
    <col min="5" max="5" width="11.7109375" customWidth="1"/>
    <col min="6" max="6" width="14.42578125" customWidth="1"/>
    <col min="7" max="7" width="12.7109375" bestFit="1" customWidth="1"/>
    <col min="10" max="10" width="11.140625" bestFit="1" customWidth="1"/>
  </cols>
  <sheetData>
    <row r="1" spans="1:10">
      <c r="A1" t="s">
        <v>0</v>
      </c>
      <c r="B1" t="s">
        <v>1</v>
      </c>
      <c r="C1" t="s">
        <v>2</v>
      </c>
      <c r="D1" t="s">
        <v>3</v>
      </c>
      <c r="E1" t="s">
        <v>4</v>
      </c>
      <c r="F1" t="s">
        <v>5</v>
      </c>
      <c r="G1" t="s">
        <v>1610</v>
      </c>
      <c r="H1" t="s">
        <v>1611</v>
      </c>
    </row>
    <row r="2" spans="1:10" hidden="1">
      <c r="A2" t="s">
        <v>35</v>
      </c>
      <c r="B2" t="s">
        <v>36</v>
      </c>
      <c r="C2" t="s">
        <v>37</v>
      </c>
      <c r="D2" t="s">
        <v>38</v>
      </c>
      <c r="E2" t="s">
        <v>10</v>
      </c>
      <c r="F2" s="1">
        <v>139632</v>
      </c>
      <c r="G2" t="s">
        <v>1630</v>
      </c>
      <c r="H2" t="s">
        <v>1615</v>
      </c>
    </row>
    <row r="3" spans="1:10" hidden="1">
      <c r="A3" t="s">
        <v>174</v>
      </c>
      <c r="B3" t="s">
        <v>175</v>
      </c>
      <c r="C3" t="s">
        <v>176</v>
      </c>
      <c r="D3" t="s">
        <v>38</v>
      </c>
      <c r="E3" t="s">
        <v>10</v>
      </c>
      <c r="F3" s="1">
        <v>521000</v>
      </c>
      <c r="G3" t="s">
        <v>1630</v>
      </c>
      <c r="H3" t="s">
        <v>1615</v>
      </c>
    </row>
    <row r="4" spans="1:10" hidden="1">
      <c r="A4" t="s">
        <v>211</v>
      </c>
      <c r="B4" t="s">
        <v>212</v>
      </c>
      <c r="C4" t="s">
        <v>213</v>
      </c>
      <c r="D4" t="s">
        <v>38</v>
      </c>
      <c r="E4" t="s">
        <v>10</v>
      </c>
      <c r="F4" s="1">
        <v>845501</v>
      </c>
      <c r="G4" t="s">
        <v>1630</v>
      </c>
      <c r="H4" t="s">
        <v>1615</v>
      </c>
    </row>
    <row r="5" spans="1:10" hidden="1">
      <c r="A5" t="s">
        <v>374</v>
      </c>
      <c r="B5" t="s">
        <v>175</v>
      </c>
      <c r="C5" t="s">
        <v>375</v>
      </c>
      <c r="D5" t="s">
        <v>38</v>
      </c>
      <c r="E5" t="s">
        <v>10</v>
      </c>
      <c r="F5" s="1">
        <v>500000</v>
      </c>
      <c r="G5" t="s">
        <v>1630</v>
      </c>
      <c r="H5" t="s">
        <v>1615</v>
      </c>
    </row>
    <row r="6" spans="1:10" hidden="1">
      <c r="A6" t="s">
        <v>476</v>
      </c>
      <c r="B6" t="s">
        <v>175</v>
      </c>
      <c r="C6" t="s">
        <v>477</v>
      </c>
      <c r="D6" t="s">
        <v>38</v>
      </c>
      <c r="E6" t="s">
        <v>10</v>
      </c>
      <c r="F6" s="1">
        <v>150000</v>
      </c>
      <c r="G6" t="s">
        <v>1630</v>
      </c>
      <c r="H6" t="s">
        <v>1615</v>
      </c>
    </row>
    <row r="7" spans="1:10" hidden="1">
      <c r="A7" t="s">
        <v>516</v>
      </c>
      <c r="B7" t="s">
        <v>517</v>
      </c>
      <c r="C7" t="s">
        <v>518</v>
      </c>
      <c r="D7" t="s">
        <v>38</v>
      </c>
      <c r="E7" t="s">
        <v>10</v>
      </c>
      <c r="F7" s="1">
        <v>2130000</v>
      </c>
      <c r="G7" t="s">
        <v>1630</v>
      </c>
      <c r="H7" t="s">
        <v>1615</v>
      </c>
    </row>
    <row r="8" spans="1:10" hidden="1">
      <c r="A8" t="s">
        <v>607</v>
      </c>
      <c r="B8" t="s">
        <v>608</v>
      </c>
      <c r="C8" t="s">
        <v>609</v>
      </c>
      <c r="D8" t="s">
        <v>38</v>
      </c>
      <c r="E8" t="s">
        <v>10</v>
      </c>
      <c r="F8" s="1">
        <v>20000</v>
      </c>
      <c r="G8" t="s">
        <v>1630</v>
      </c>
      <c r="H8" t="s">
        <v>1615</v>
      </c>
    </row>
    <row r="9" spans="1:10" hidden="1">
      <c r="A9" t="s">
        <v>610</v>
      </c>
      <c r="B9" t="s">
        <v>611</v>
      </c>
      <c r="C9" t="s">
        <v>612</v>
      </c>
      <c r="D9" t="s">
        <v>38</v>
      </c>
      <c r="E9" t="s">
        <v>10</v>
      </c>
      <c r="F9" s="1">
        <v>24791</v>
      </c>
      <c r="G9" t="s">
        <v>1630</v>
      </c>
      <c r="H9" t="s">
        <v>1615</v>
      </c>
    </row>
    <row r="10" spans="1:10" hidden="1">
      <c r="A10" t="s">
        <v>27</v>
      </c>
      <c r="B10" t="s">
        <v>28</v>
      </c>
      <c r="C10" t="s">
        <v>29</v>
      </c>
      <c r="D10" t="s">
        <v>30</v>
      </c>
      <c r="E10" t="s">
        <v>10</v>
      </c>
      <c r="F10" s="1">
        <v>1551085</v>
      </c>
      <c r="G10" t="s">
        <v>1614</v>
      </c>
      <c r="H10" t="s">
        <v>1615</v>
      </c>
      <c r="J10" s="3">
        <f>SUBTOTAL(9,F10:F71)</f>
        <v>0</v>
      </c>
    </row>
    <row r="11" spans="1:10" hidden="1">
      <c r="A11" t="s">
        <v>133</v>
      </c>
      <c r="B11" t="s">
        <v>134</v>
      </c>
      <c r="C11" t="s">
        <v>135</v>
      </c>
      <c r="D11" t="s">
        <v>30</v>
      </c>
      <c r="E11" t="s">
        <v>10</v>
      </c>
      <c r="F11" s="1">
        <v>255537</v>
      </c>
      <c r="G11" t="s">
        <v>1614</v>
      </c>
      <c r="H11" t="s">
        <v>1615</v>
      </c>
    </row>
    <row r="12" spans="1:10" hidden="1">
      <c r="A12" t="s">
        <v>142</v>
      </c>
      <c r="B12" t="s">
        <v>143</v>
      </c>
      <c r="C12" t="s">
        <v>144</v>
      </c>
      <c r="D12" t="s">
        <v>30</v>
      </c>
      <c r="E12" t="s">
        <v>10</v>
      </c>
      <c r="F12" s="1">
        <v>299295</v>
      </c>
      <c r="G12" t="s">
        <v>1614</v>
      </c>
      <c r="H12" t="s">
        <v>1615</v>
      </c>
    </row>
    <row r="13" spans="1:10" hidden="1">
      <c r="A13" t="s">
        <v>150</v>
      </c>
      <c r="B13" t="s">
        <v>151</v>
      </c>
      <c r="C13" t="s">
        <v>152</v>
      </c>
      <c r="D13" t="s">
        <v>30</v>
      </c>
      <c r="E13" t="s">
        <v>10</v>
      </c>
      <c r="F13" s="1">
        <v>45272</v>
      </c>
      <c r="G13" t="s">
        <v>1614</v>
      </c>
      <c r="H13" t="s">
        <v>1615</v>
      </c>
    </row>
    <row r="14" spans="1:10" hidden="1">
      <c r="A14" t="s">
        <v>161</v>
      </c>
      <c r="B14" t="s">
        <v>162</v>
      </c>
      <c r="C14" t="s">
        <v>163</v>
      </c>
      <c r="D14" t="s">
        <v>30</v>
      </c>
      <c r="E14" t="s">
        <v>10</v>
      </c>
      <c r="F14" s="1">
        <v>757278</v>
      </c>
      <c r="G14" t="s">
        <v>1614</v>
      </c>
      <c r="H14" t="s">
        <v>1615</v>
      </c>
    </row>
    <row r="15" spans="1:10" hidden="1">
      <c r="A15" t="s">
        <v>171</v>
      </c>
      <c r="B15" t="s">
        <v>172</v>
      </c>
      <c r="C15" t="s">
        <v>173</v>
      </c>
      <c r="D15" t="s">
        <v>30</v>
      </c>
      <c r="E15" t="s">
        <v>10</v>
      </c>
      <c r="F15" s="1">
        <v>707029</v>
      </c>
      <c r="G15" t="s">
        <v>1614</v>
      </c>
      <c r="H15" t="s">
        <v>1615</v>
      </c>
    </row>
    <row r="16" spans="1:10" hidden="1">
      <c r="A16" t="s">
        <v>235</v>
      </c>
      <c r="B16" t="s">
        <v>236</v>
      </c>
      <c r="C16" t="s">
        <v>237</v>
      </c>
      <c r="D16" t="s">
        <v>30</v>
      </c>
      <c r="E16" t="s">
        <v>10</v>
      </c>
      <c r="F16" s="1">
        <v>685000</v>
      </c>
      <c r="G16" t="s">
        <v>1614</v>
      </c>
      <c r="H16" t="s">
        <v>1615</v>
      </c>
    </row>
    <row r="17" spans="1:8" hidden="1">
      <c r="A17" t="s">
        <v>309</v>
      </c>
      <c r="B17" t="s">
        <v>310</v>
      </c>
      <c r="C17" t="s">
        <v>311</v>
      </c>
      <c r="D17" t="s">
        <v>30</v>
      </c>
      <c r="E17" t="s">
        <v>10</v>
      </c>
      <c r="F17" s="1">
        <v>171547</v>
      </c>
      <c r="G17" t="s">
        <v>1614</v>
      </c>
      <c r="H17" t="s">
        <v>1615</v>
      </c>
    </row>
    <row r="18" spans="1:8" hidden="1">
      <c r="A18" t="s">
        <v>339</v>
      </c>
      <c r="B18" t="s">
        <v>340</v>
      </c>
      <c r="C18" t="s">
        <v>341</v>
      </c>
      <c r="D18" t="s">
        <v>30</v>
      </c>
      <c r="E18" t="s">
        <v>10</v>
      </c>
      <c r="F18" s="1">
        <v>105775</v>
      </c>
      <c r="G18" t="s">
        <v>1614</v>
      </c>
      <c r="H18" t="s">
        <v>1615</v>
      </c>
    </row>
    <row r="19" spans="1:8" hidden="1">
      <c r="A19" t="s">
        <v>351</v>
      </c>
      <c r="B19" t="s">
        <v>352</v>
      </c>
      <c r="C19" t="s">
        <v>353</v>
      </c>
      <c r="D19" t="s">
        <v>30</v>
      </c>
      <c r="E19" t="s">
        <v>10</v>
      </c>
      <c r="F19" s="1">
        <v>100000</v>
      </c>
      <c r="G19" t="s">
        <v>1614</v>
      </c>
      <c r="H19" t="s">
        <v>1615</v>
      </c>
    </row>
    <row r="20" spans="1:8" hidden="1">
      <c r="A20" t="s">
        <v>361</v>
      </c>
      <c r="B20" t="s">
        <v>362</v>
      </c>
      <c r="C20" t="s">
        <v>363</v>
      </c>
      <c r="D20" t="s">
        <v>30</v>
      </c>
      <c r="E20" t="s">
        <v>10</v>
      </c>
      <c r="F20" s="1">
        <v>248719</v>
      </c>
      <c r="G20" t="s">
        <v>1614</v>
      </c>
      <c r="H20" t="s">
        <v>1615</v>
      </c>
    </row>
    <row r="21" spans="1:8" hidden="1">
      <c r="A21" t="s">
        <v>376</v>
      </c>
      <c r="B21" t="s">
        <v>377</v>
      </c>
      <c r="C21" t="s">
        <v>378</v>
      </c>
      <c r="D21" t="s">
        <v>30</v>
      </c>
      <c r="E21" t="s">
        <v>10</v>
      </c>
      <c r="F21" s="1">
        <v>814044</v>
      </c>
      <c r="G21" t="s">
        <v>1614</v>
      </c>
      <c r="H21" t="s">
        <v>1615</v>
      </c>
    </row>
    <row r="22" spans="1:8" hidden="1">
      <c r="A22" t="s">
        <v>381</v>
      </c>
      <c r="B22" t="s">
        <v>127</v>
      </c>
      <c r="C22" t="s">
        <v>128</v>
      </c>
      <c r="D22" t="s">
        <v>30</v>
      </c>
      <c r="E22" t="s">
        <v>10</v>
      </c>
      <c r="F22" s="1">
        <v>746388</v>
      </c>
      <c r="G22" t="s">
        <v>1614</v>
      </c>
      <c r="H22" t="s">
        <v>1615</v>
      </c>
    </row>
    <row r="23" spans="1:8" hidden="1">
      <c r="A23" t="s">
        <v>405</v>
      </c>
      <c r="B23" t="s">
        <v>406</v>
      </c>
      <c r="C23" t="s">
        <v>407</v>
      </c>
      <c r="D23" t="s">
        <v>30</v>
      </c>
      <c r="E23" t="s">
        <v>10</v>
      </c>
      <c r="F23" s="1">
        <v>478669</v>
      </c>
      <c r="G23" t="s">
        <v>1614</v>
      </c>
      <c r="H23" t="s">
        <v>1615</v>
      </c>
    </row>
    <row r="24" spans="1:8" hidden="1">
      <c r="A24" t="s">
        <v>455</v>
      </c>
      <c r="B24" t="s">
        <v>456</v>
      </c>
      <c r="C24" t="s">
        <v>457</v>
      </c>
      <c r="D24" t="s">
        <v>30</v>
      </c>
      <c r="E24" t="s">
        <v>10</v>
      </c>
      <c r="F24" s="1">
        <v>298630</v>
      </c>
      <c r="G24" t="s">
        <v>1614</v>
      </c>
      <c r="H24" t="s">
        <v>1615</v>
      </c>
    </row>
    <row r="25" spans="1:8" hidden="1">
      <c r="A25" t="s">
        <v>540</v>
      </c>
      <c r="B25" t="s">
        <v>541</v>
      </c>
      <c r="C25" t="s">
        <v>542</v>
      </c>
      <c r="D25" t="s">
        <v>30</v>
      </c>
      <c r="E25" t="s">
        <v>10</v>
      </c>
      <c r="F25" s="1">
        <v>181611</v>
      </c>
      <c r="G25" t="s">
        <v>1614</v>
      </c>
      <c r="H25" t="s">
        <v>1615</v>
      </c>
    </row>
    <row r="26" spans="1:8" hidden="1">
      <c r="A26" t="s">
        <v>584</v>
      </c>
      <c r="B26" t="s">
        <v>585</v>
      </c>
      <c r="C26" t="s">
        <v>586</v>
      </c>
      <c r="D26" t="s">
        <v>30</v>
      </c>
      <c r="E26" t="s">
        <v>10</v>
      </c>
      <c r="F26" s="1">
        <v>1310246</v>
      </c>
      <c r="G26" t="s">
        <v>1614</v>
      </c>
      <c r="H26" t="s">
        <v>1615</v>
      </c>
    </row>
    <row r="27" spans="1:8" hidden="1">
      <c r="A27" t="s">
        <v>616</v>
      </c>
      <c r="B27" t="s">
        <v>226</v>
      </c>
      <c r="C27" t="s">
        <v>617</v>
      </c>
      <c r="D27" t="s">
        <v>30</v>
      </c>
      <c r="E27" t="s">
        <v>10</v>
      </c>
      <c r="F27" s="1">
        <v>120600</v>
      </c>
      <c r="G27" t="s">
        <v>1614</v>
      </c>
      <c r="H27" t="s">
        <v>1615</v>
      </c>
    </row>
    <row r="28" spans="1:8" hidden="1">
      <c r="A28" t="s">
        <v>654</v>
      </c>
      <c r="B28" t="s">
        <v>655</v>
      </c>
      <c r="C28" t="s">
        <v>656</v>
      </c>
      <c r="D28" t="s">
        <v>30</v>
      </c>
      <c r="E28" t="s">
        <v>10</v>
      </c>
      <c r="F28" s="1">
        <v>972759</v>
      </c>
      <c r="G28" t="s">
        <v>1614</v>
      </c>
      <c r="H28" t="s">
        <v>1615</v>
      </c>
    </row>
    <row r="29" spans="1:8" hidden="1">
      <c r="A29" t="s">
        <v>657</v>
      </c>
      <c r="B29" t="s">
        <v>658</v>
      </c>
      <c r="C29" t="s">
        <v>659</v>
      </c>
      <c r="D29" t="s">
        <v>30</v>
      </c>
      <c r="E29" t="s">
        <v>10</v>
      </c>
      <c r="F29" s="1">
        <v>196308</v>
      </c>
      <c r="G29" t="s">
        <v>1614</v>
      </c>
      <c r="H29" t="s">
        <v>1615</v>
      </c>
    </row>
    <row r="30" spans="1:8" hidden="1">
      <c r="A30" t="s">
        <v>682</v>
      </c>
      <c r="B30" t="s">
        <v>683</v>
      </c>
      <c r="C30" t="s">
        <v>684</v>
      </c>
      <c r="D30" t="s">
        <v>30</v>
      </c>
      <c r="E30" t="s">
        <v>10</v>
      </c>
      <c r="F30" s="1">
        <v>468120</v>
      </c>
      <c r="G30" t="s">
        <v>1614</v>
      </c>
      <c r="H30" t="s">
        <v>1615</v>
      </c>
    </row>
    <row r="31" spans="1:8" hidden="1">
      <c r="A31" t="s">
        <v>93</v>
      </c>
      <c r="B31" t="s">
        <v>94</v>
      </c>
      <c r="C31" t="s">
        <v>95</v>
      </c>
      <c r="D31" t="s">
        <v>96</v>
      </c>
      <c r="E31" t="s">
        <v>10</v>
      </c>
      <c r="F31" s="1">
        <v>999000</v>
      </c>
      <c r="G31" t="s">
        <v>1614</v>
      </c>
      <c r="H31" t="s">
        <v>1615</v>
      </c>
    </row>
    <row r="32" spans="1:8" hidden="1">
      <c r="A32" t="s">
        <v>123</v>
      </c>
      <c r="B32" t="s">
        <v>124</v>
      </c>
      <c r="C32" t="s">
        <v>125</v>
      </c>
      <c r="D32" t="s">
        <v>96</v>
      </c>
      <c r="E32" t="s">
        <v>10</v>
      </c>
      <c r="F32" s="1">
        <v>796218</v>
      </c>
      <c r="G32" t="s">
        <v>1614</v>
      </c>
      <c r="H32" t="s">
        <v>1615</v>
      </c>
    </row>
    <row r="33" spans="1:8" hidden="1">
      <c r="A33" t="s">
        <v>168</v>
      </c>
      <c r="B33" t="s">
        <v>169</v>
      </c>
      <c r="C33" t="s">
        <v>170</v>
      </c>
      <c r="D33" t="s">
        <v>96</v>
      </c>
      <c r="E33" t="s">
        <v>10</v>
      </c>
      <c r="F33" s="1">
        <v>82486</v>
      </c>
      <c r="G33" t="s">
        <v>1614</v>
      </c>
      <c r="H33" t="s">
        <v>1615</v>
      </c>
    </row>
    <row r="34" spans="1:8" hidden="1">
      <c r="A34" t="s">
        <v>232</v>
      </c>
      <c r="B34" t="s">
        <v>233</v>
      </c>
      <c r="C34" t="s">
        <v>234</v>
      </c>
      <c r="D34" t="s">
        <v>96</v>
      </c>
      <c r="E34" t="s">
        <v>10</v>
      </c>
      <c r="F34" s="1">
        <v>628050</v>
      </c>
      <c r="G34" t="s">
        <v>1614</v>
      </c>
      <c r="H34" t="s">
        <v>1615</v>
      </c>
    </row>
    <row r="35" spans="1:8" hidden="1">
      <c r="A35" t="s">
        <v>318</v>
      </c>
      <c r="B35" t="s">
        <v>319</v>
      </c>
      <c r="C35" t="s">
        <v>320</v>
      </c>
      <c r="D35" t="s">
        <v>96</v>
      </c>
      <c r="E35" t="s">
        <v>10</v>
      </c>
      <c r="F35" s="1">
        <v>51683</v>
      </c>
      <c r="G35" t="s">
        <v>1614</v>
      </c>
      <c r="H35" t="s">
        <v>1615</v>
      </c>
    </row>
    <row r="36" spans="1:8" hidden="1">
      <c r="A36" t="s">
        <v>342</v>
      </c>
      <c r="B36" t="s">
        <v>343</v>
      </c>
      <c r="C36" t="s">
        <v>344</v>
      </c>
      <c r="D36" t="s">
        <v>96</v>
      </c>
      <c r="E36" t="s">
        <v>10</v>
      </c>
      <c r="F36" s="1">
        <v>40000</v>
      </c>
      <c r="G36" t="s">
        <v>1614</v>
      </c>
      <c r="H36" t="s">
        <v>1615</v>
      </c>
    </row>
    <row r="37" spans="1:8" hidden="1">
      <c r="A37" t="s">
        <v>345</v>
      </c>
      <c r="B37" t="s">
        <v>346</v>
      </c>
      <c r="C37" t="s">
        <v>347</v>
      </c>
      <c r="D37" t="s">
        <v>96</v>
      </c>
      <c r="E37" t="s">
        <v>10</v>
      </c>
      <c r="F37" s="1">
        <v>83116</v>
      </c>
      <c r="G37" t="s">
        <v>1614</v>
      </c>
      <c r="H37" t="s">
        <v>1615</v>
      </c>
    </row>
    <row r="38" spans="1:8" hidden="1">
      <c r="A38" t="s">
        <v>379</v>
      </c>
      <c r="B38" t="s">
        <v>127</v>
      </c>
      <c r="C38" t="s">
        <v>380</v>
      </c>
      <c r="D38" t="s">
        <v>96</v>
      </c>
      <c r="E38" t="s">
        <v>10</v>
      </c>
      <c r="F38" s="1">
        <v>293724</v>
      </c>
      <c r="G38" t="s">
        <v>1614</v>
      </c>
      <c r="H38" t="s">
        <v>1615</v>
      </c>
    </row>
    <row r="39" spans="1:8" hidden="1">
      <c r="A39" t="s">
        <v>382</v>
      </c>
      <c r="B39" t="s">
        <v>383</v>
      </c>
      <c r="C39" t="s">
        <v>384</v>
      </c>
      <c r="D39" t="s">
        <v>96</v>
      </c>
      <c r="E39" t="s">
        <v>10</v>
      </c>
      <c r="F39" s="1">
        <v>783700</v>
      </c>
      <c r="G39" t="s">
        <v>1614</v>
      </c>
      <c r="H39" t="s">
        <v>1615</v>
      </c>
    </row>
    <row r="40" spans="1:8" hidden="1">
      <c r="A40" t="s">
        <v>394</v>
      </c>
      <c r="B40" t="s">
        <v>395</v>
      </c>
      <c r="C40" t="s">
        <v>396</v>
      </c>
      <c r="D40" t="s">
        <v>96</v>
      </c>
      <c r="E40" t="s">
        <v>10</v>
      </c>
      <c r="F40" s="1">
        <v>1452966</v>
      </c>
      <c r="G40" t="s">
        <v>1614</v>
      </c>
      <c r="H40" t="s">
        <v>1615</v>
      </c>
    </row>
    <row r="41" spans="1:8" hidden="1">
      <c r="A41" t="s">
        <v>478</v>
      </c>
      <c r="B41" t="s">
        <v>479</v>
      </c>
      <c r="C41" t="s">
        <v>480</v>
      </c>
      <c r="D41" t="s">
        <v>96</v>
      </c>
      <c r="E41" t="s">
        <v>10</v>
      </c>
      <c r="F41" s="1">
        <v>31442</v>
      </c>
      <c r="G41" t="s">
        <v>1614</v>
      </c>
      <c r="H41" t="s">
        <v>1615</v>
      </c>
    </row>
    <row r="42" spans="1:8" hidden="1">
      <c r="A42" t="s">
        <v>523</v>
      </c>
      <c r="B42" t="s">
        <v>233</v>
      </c>
      <c r="C42" t="s">
        <v>524</v>
      </c>
      <c r="D42" t="s">
        <v>96</v>
      </c>
      <c r="E42" t="s">
        <v>10</v>
      </c>
      <c r="F42" s="1">
        <v>902000</v>
      </c>
      <c r="G42" t="s">
        <v>1614</v>
      </c>
      <c r="H42" t="s">
        <v>1615</v>
      </c>
    </row>
    <row r="43" spans="1:8" hidden="1">
      <c r="A43" t="s">
        <v>529</v>
      </c>
      <c r="B43" t="s">
        <v>233</v>
      </c>
      <c r="C43" t="s">
        <v>530</v>
      </c>
      <c r="D43" t="s">
        <v>96</v>
      </c>
      <c r="E43" t="s">
        <v>10</v>
      </c>
      <c r="F43" s="1">
        <v>200000</v>
      </c>
      <c r="G43" t="s">
        <v>1614</v>
      </c>
      <c r="H43" t="s">
        <v>1615</v>
      </c>
    </row>
    <row r="44" spans="1:8" hidden="1">
      <c r="A44" t="s">
        <v>560</v>
      </c>
      <c r="B44" t="s">
        <v>561</v>
      </c>
      <c r="C44" t="s">
        <v>562</v>
      </c>
      <c r="D44" t="s">
        <v>96</v>
      </c>
      <c r="E44" t="s">
        <v>10</v>
      </c>
      <c r="F44" s="1">
        <v>6157847</v>
      </c>
      <c r="G44" t="s">
        <v>1614</v>
      </c>
      <c r="H44" t="s">
        <v>1615</v>
      </c>
    </row>
    <row r="45" spans="1:8" hidden="1">
      <c r="A45" t="s">
        <v>578</v>
      </c>
      <c r="B45" t="s">
        <v>579</v>
      </c>
      <c r="C45" t="s">
        <v>580</v>
      </c>
      <c r="D45" t="s">
        <v>96</v>
      </c>
      <c r="E45" t="s">
        <v>10</v>
      </c>
      <c r="F45" s="1">
        <v>461563</v>
      </c>
      <c r="G45" t="s">
        <v>1614</v>
      </c>
      <c r="H45" t="s">
        <v>1615</v>
      </c>
    </row>
    <row r="46" spans="1:8" hidden="1">
      <c r="A46" t="s">
        <v>114</v>
      </c>
      <c r="B46" t="s">
        <v>115</v>
      </c>
      <c r="C46" t="s">
        <v>116</v>
      </c>
      <c r="D46" t="s">
        <v>117</v>
      </c>
      <c r="E46" t="s">
        <v>10</v>
      </c>
      <c r="F46" s="1">
        <v>248350</v>
      </c>
      <c r="G46" t="s">
        <v>1614</v>
      </c>
      <c r="H46" t="s">
        <v>1615</v>
      </c>
    </row>
    <row r="47" spans="1:8" hidden="1">
      <c r="A47" t="s">
        <v>118</v>
      </c>
      <c r="B47" t="s">
        <v>24</v>
      </c>
      <c r="C47" t="s">
        <v>119</v>
      </c>
      <c r="D47" t="s">
        <v>117</v>
      </c>
      <c r="E47" t="s">
        <v>10</v>
      </c>
      <c r="F47" s="1">
        <v>277345</v>
      </c>
      <c r="G47" t="s">
        <v>1614</v>
      </c>
      <c r="H47" t="s">
        <v>1615</v>
      </c>
    </row>
    <row r="48" spans="1:8" hidden="1">
      <c r="A48" t="s">
        <v>182</v>
      </c>
      <c r="B48" t="s">
        <v>183</v>
      </c>
      <c r="C48" t="s">
        <v>184</v>
      </c>
      <c r="D48" t="s">
        <v>117</v>
      </c>
      <c r="E48" t="s">
        <v>10</v>
      </c>
      <c r="F48" s="1">
        <v>945000</v>
      </c>
      <c r="G48" t="s">
        <v>1614</v>
      </c>
      <c r="H48" t="s">
        <v>1615</v>
      </c>
    </row>
    <row r="49" spans="1:8" hidden="1">
      <c r="A49" t="s">
        <v>369</v>
      </c>
      <c r="B49" t="s">
        <v>370</v>
      </c>
      <c r="C49" t="s">
        <v>371</v>
      </c>
      <c r="D49" t="s">
        <v>117</v>
      </c>
      <c r="E49" t="s">
        <v>10</v>
      </c>
      <c r="F49" s="1">
        <v>996092</v>
      </c>
      <c r="G49" t="s">
        <v>1614</v>
      </c>
      <c r="H49" t="s">
        <v>1615</v>
      </c>
    </row>
    <row r="50" spans="1:8" hidden="1">
      <c r="A50" t="s">
        <v>372</v>
      </c>
      <c r="B50" t="s">
        <v>69</v>
      </c>
      <c r="C50" t="s">
        <v>373</v>
      </c>
      <c r="D50" t="s">
        <v>117</v>
      </c>
      <c r="E50" t="s">
        <v>10</v>
      </c>
      <c r="F50" s="1">
        <v>893792</v>
      </c>
      <c r="G50" t="s">
        <v>1614</v>
      </c>
      <c r="H50" t="s">
        <v>1615</v>
      </c>
    </row>
    <row r="51" spans="1:8" hidden="1">
      <c r="A51" t="s">
        <v>444</v>
      </c>
      <c r="B51" t="s">
        <v>445</v>
      </c>
      <c r="C51" t="s">
        <v>446</v>
      </c>
      <c r="D51" t="s">
        <v>117</v>
      </c>
      <c r="E51" t="s">
        <v>10</v>
      </c>
      <c r="F51" s="1">
        <v>1567255</v>
      </c>
      <c r="G51" t="s">
        <v>1614</v>
      </c>
      <c r="H51" t="s">
        <v>1615</v>
      </c>
    </row>
    <row r="52" spans="1:8" hidden="1">
      <c r="A52" t="s">
        <v>642</v>
      </c>
      <c r="B52" t="s">
        <v>183</v>
      </c>
      <c r="C52" t="s">
        <v>643</v>
      </c>
      <c r="D52" t="s">
        <v>117</v>
      </c>
      <c r="E52" t="s">
        <v>10</v>
      </c>
      <c r="F52" s="1">
        <v>100000</v>
      </c>
      <c r="G52" t="s">
        <v>1614</v>
      </c>
      <c r="H52" t="s">
        <v>1615</v>
      </c>
    </row>
    <row r="53" spans="1:8" hidden="1">
      <c r="A53" t="s">
        <v>255</v>
      </c>
      <c r="B53" t="s">
        <v>256</v>
      </c>
      <c r="C53" t="s">
        <v>257</v>
      </c>
      <c r="D53" t="s">
        <v>258</v>
      </c>
      <c r="E53" t="s">
        <v>10</v>
      </c>
      <c r="F53" s="1">
        <v>64894</v>
      </c>
      <c r="G53" t="s">
        <v>1614</v>
      </c>
      <c r="H53" t="s">
        <v>1615</v>
      </c>
    </row>
    <row r="54" spans="1:8" hidden="1">
      <c r="A54" t="s">
        <v>354</v>
      </c>
      <c r="B54" t="s">
        <v>355</v>
      </c>
      <c r="C54" t="s">
        <v>356</v>
      </c>
      <c r="D54" t="s">
        <v>258</v>
      </c>
      <c r="E54" t="s">
        <v>10</v>
      </c>
      <c r="F54" s="1">
        <v>78871</v>
      </c>
      <c r="G54" t="s">
        <v>1614</v>
      </c>
      <c r="H54" t="s">
        <v>1615</v>
      </c>
    </row>
    <row r="55" spans="1:8" hidden="1">
      <c r="A55" t="s">
        <v>543</v>
      </c>
      <c r="B55" t="s">
        <v>544</v>
      </c>
      <c r="C55" t="s">
        <v>545</v>
      </c>
      <c r="D55" t="s">
        <v>258</v>
      </c>
      <c r="E55" t="s">
        <v>10</v>
      </c>
      <c r="F55" s="1">
        <v>328000</v>
      </c>
      <c r="G55" t="s">
        <v>1614</v>
      </c>
      <c r="H55" t="s">
        <v>1615</v>
      </c>
    </row>
    <row r="56" spans="1:8" hidden="1">
      <c r="A56" t="s">
        <v>548</v>
      </c>
      <c r="B56" t="s">
        <v>549</v>
      </c>
      <c r="C56" t="s">
        <v>550</v>
      </c>
      <c r="D56" t="s">
        <v>258</v>
      </c>
      <c r="E56" t="s">
        <v>10</v>
      </c>
      <c r="F56" s="1">
        <v>1442400</v>
      </c>
      <c r="G56" t="s">
        <v>1614</v>
      </c>
      <c r="H56" t="s">
        <v>1615</v>
      </c>
    </row>
    <row r="57" spans="1:8" hidden="1">
      <c r="A57" t="s">
        <v>569</v>
      </c>
      <c r="B57" t="s">
        <v>570</v>
      </c>
      <c r="C57" t="s">
        <v>571</v>
      </c>
      <c r="D57" t="s">
        <v>258</v>
      </c>
      <c r="E57" t="s">
        <v>10</v>
      </c>
      <c r="F57" s="1">
        <v>259650</v>
      </c>
      <c r="G57" t="s">
        <v>1614</v>
      </c>
      <c r="H57" t="s">
        <v>1615</v>
      </c>
    </row>
    <row r="58" spans="1:8" hidden="1">
      <c r="A58" t="s">
        <v>600</v>
      </c>
      <c r="B58" t="s">
        <v>570</v>
      </c>
      <c r="C58" t="s">
        <v>601</v>
      </c>
      <c r="D58" t="s">
        <v>258</v>
      </c>
      <c r="E58" t="s">
        <v>10</v>
      </c>
      <c r="F58" s="1">
        <v>398200</v>
      </c>
      <c r="G58" t="s">
        <v>1614</v>
      </c>
      <c r="H58" t="s">
        <v>1615</v>
      </c>
    </row>
    <row r="59" spans="1:8" hidden="1">
      <c r="A59" t="s">
        <v>618</v>
      </c>
      <c r="B59" t="s">
        <v>570</v>
      </c>
      <c r="C59" t="s">
        <v>619</v>
      </c>
      <c r="D59" t="s">
        <v>258</v>
      </c>
      <c r="E59" t="s">
        <v>10</v>
      </c>
      <c r="F59" s="1">
        <v>312914</v>
      </c>
      <c r="G59" t="s">
        <v>1614</v>
      </c>
      <c r="H59" t="s">
        <v>1615</v>
      </c>
    </row>
    <row r="60" spans="1:8" hidden="1">
      <c r="A60" t="s">
        <v>6</v>
      </c>
      <c r="B60" t="s">
        <v>7</v>
      </c>
      <c r="C60" t="s">
        <v>8</v>
      </c>
      <c r="D60" t="s">
        <v>9</v>
      </c>
      <c r="E60" t="s">
        <v>10</v>
      </c>
      <c r="F60" s="1">
        <v>465120</v>
      </c>
      <c r="G60" t="s">
        <v>1614</v>
      </c>
      <c r="H60" t="s">
        <v>1615</v>
      </c>
    </row>
    <row r="61" spans="1:8" hidden="1">
      <c r="A61" t="s">
        <v>76</v>
      </c>
      <c r="B61" t="s">
        <v>77</v>
      </c>
      <c r="C61" t="s">
        <v>78</v>
      </c>
      <c r="D61" t="s">
        <v>9</v>
      </c>
      <c r="E61" t="s">
        <v>10</v>
      </c>
      <c r="F61" s="1">
        <v>800000</v>
      </c>
      <c r="G61" t="s">
        <v>1614</v>
      </c>
      <c r="H61" t="s">
        <v>1615</v>
      </c>
    </row>
    <row r="62" spans="1:8" hidden="1">
      <c r="A62" t="s">
        <v>111</v>
      </c>
      <c r="B62" t="s">
        <v>112</v>
      </c>
      <c r="C62" t="s">
        <v>113</v>
      </c>
      <c r="D62" t="s">
        <v>9</v>
      </c>
      <c r="E62" t="s">
        <v>10</v>
      </c>
      <c r="F62" s="1">
        <v>248165</v>
      </c>
      <c r="G62" t="s">
        <v>1614</v>
      </c>
      <c r="H62" t="s">
        <v>1615</v>
      </c>
    </row>
    <row r="63" spans="1:8" hidden="1">
      <c r="A63" t="s">
        <v>120</v>
      </c>
      <c r="B63" t="s">
        <v>121</v>
      </c>
      <c r="C63" t="s">
        <v>122</v>
      </c>
      <c r="D63" t="s">
        <v>9</v>
      </c>
      <c r="E63" t="s">
        <v>10</v>
      </c>
      <c r="F63" s="1">
        <v>102895</v>
      </c>
      <c r="G63" t="s">
        <v>1614</v>
      </c>
      <c r="H63" t="s">
        <v>1615</v>
      </c>
    </row>
    <row r="64" spans="1:8" hidden="1">
      <c r="A64" t="s">
        <v>136</v>
      </c>
      <c r="B64" t="s">
        <v>137</v>
      </c>
      <c r="C64" t="s">
        <v>138</v>
      </c>
      <c r="D64" t="s">
        <v>9</v>
      </c>
      <c r="E64" t="s">
        <v>10</v>
      </c>
      <c r="F64" s="1">
        <v>1608036</v>
      </c>
      <c r="G64" t="s">
        <v>1614</v>
      </c>
      <c r="H64" t="s">
        <v>1615</v>
      </c>
    </row>
    <row r="65" spans="1:8" hidden="1">
      <c r="A65" t="s">
        <v>185</v>
      </c>
      <c r="B65" t="s">
        <v>186</v>
      </c>
      <c r="C65" t="s">
        <v>187</v>
      </c>
      <c r="D65" t="s">
        <v>9</v>
      </c>
      <c r="E65" t="s">
        <v>10</v>
      </c>
      <c r="F65" s="1">
        <v>129394</v>
      </c>
      <c r="G65" t="s">
        <v>1614</v>
      </c>
      <c r="H65" t="s">
        <v>1615</v>
      </c>
    </row>
    <row r="66" spans="1:8" hidden="1">
      <c r="A66" t="s">
        <v>229</v>
      </c>
      <c r="B66" t="s">
        <v>230</v>
      </c>
      <c r="C66" t="s">
        <v>231</v>
      </c>
      <c r="D66" t="s">
        <v>9</v>
      </c>
      <c r="E66" t="s">
        <v>10</v>
      </c>
      <c r="F66" s="1">
        <v>830358</v>
      </c>
      <c r="G66" t="s">
        <v>1614</v>
      </c>
      <c r="H66" t="s">
        <v>1615</v>
      </c>
    </row>
    <row r="67" spans="1:8" hidden="1">
      <c r="A67" t="s">
        <v>247</v>
      </c>
      <c r="B67" t="s">
        <v>248</v>
      </c>
      <c r="C67" t="s">
        <v>249</v>
      </c>
      <c r="D67" t="s">
        <v>9</v>
      </c>
      <c r="E67" t="s">
        <v>10</v>
      </c>
      <c r="F67" s="1">
        <v>3086645</v>
      </c>
      <c r="G67" t="s">
        <v>1614</v>
      </c>
      <c r="H67" t="s">
        <v>1615</v>
      </c>
    </row>
    <row r="68" spans="1:8" hidden="1">
      <c r="A68" t="s">
        <v>295</v>
      </c>
      <c r="B68" t="s">
        <v>296</v>
      </c>
      <c r="C68" t="s">
        <v>297</v>
      </c>
      <c r="D68" t="s">
        <v>9</v>
      </c>
      <c r="E68" t="s">
        <v>10</v>
      </c>
      <c r="F68" s="1">
        <v>107462</v>
      </c>
      <c r="G68" t="s">
        <v>1614</v>
      </c>
      <c r="H68" t="s">
        <v>1615</v>
      </c>
    </row>
    <row r="69" spans="1:8" hidden="1">
      <c r="A69" t="s">
        <v>321</v>
      </c>
      <c r="B69" t="s">
        <v>322</v>
      </c>
      <c r="C69" t="s">
        <v>323</v>
      </c>
      <c r="D69" t="s">
        <v>9</v>
      </c>
      <c r="E69" t="s">
        <v>10</v>
      </c>
      <c r="F69" s="1">
        <v>89872</v>
      </c>
      <c r="G69" t="s">
        <v>1614</v>
      </c>
      <c r="H69" t="s">
        <v>1615</v>
      </c>
    </row>
    <row r="70" spans="1:8" hidden="1">
      <c r="A70" t="s">
        <v>425</v>
      </c>
      <c r="B70" t="s">
        <v>426</v>
      </c>
      <c r="C70" t="s">
        <v>427</v>
      </c>
      <c r="D70" t="s">
        <v>9</v>
      </c>
      <c r="E70" t="s">
        <v>10</v>
      </c>
      <c r="F70" s="1">
        <v>1482050</v>
      </c>
      <c r="G70" t="s">
        <v>1614</v>
      </c>
      <c r="H70" t="s">
        <v>1615</v>
      </c>
    </row>
    <row r="71" spans="1:8" hidden="1">
      <c r="A71" t="s">
        <v>553</v>
      </c>
      <c r="B71" t="s">
        <v>554</v>
      </c>
      <c r="C71" t="s">
        <v>555</v>
      </c>
      <c r="D71" t="s">
        <v>9</v>
      </c>
      <c r="E71" t="s">
        <v>10</v>
      </c>
      <c r="F71" s="1">
        <v>997446</v>
      </c>
      <c r="G71" t="s">
        <v>1614</v>
      </c>
      <c r="H71" t="s">
        <v>1615</v>
      </c>
    </row>
    <row r="72" spans="1:8" hidden="1">
      <c r="A72" t="s">
        <v>39</v>
      </c>
      <c r="B72" t="s">
        <v>40</v>
      </c>
      <c r="C72" t="s">
        <v>41</v>
      </c>
      <c r="D72" t="s">
        <v>42</v>
      </c>
      <c r="E72" t="s">
        <v>10</v>
      </c>
      <c r="F72" s="1">
        <v>800142</v>
      </c>
      <c r="G72" t="s">
        <v>1628</v>
      </c>
      <c r="H72" t="s">
        <v>1615</v>
      </c>
    </row>
    <row r="73" spans="1:8" hidden="1">
      <c r="A73" t="s">
        <v>61</v>
      </c>
      <c r="B73" t="s">
        <v>62</v>
      </c>
      <c r="C73" t="s">
        <v>63</v>
      </c>
      <c r="D73" t="s">
        <v>42</v>
      </c>
      <c r="E73" t="s">
        <v>10</v>
      </c>
      <c r="F73" s="1">
        <v>298815</v>
      </c>
      <c r="G73" t="s">
        <v>1628</v>
      </c>
      <c r="H73" t="s">
        <v>1615</v>
      </c>
    </row>
    <row r="74" spans="1:8" hidden="1">
      <c r="A74" t="s">
        <v>126</v>
      </c>
      <c r="B74" t="s">
        <v>127</v>
      </c>
      <c r="C74" t="s">
        <v>128</v>
      </c>
      <c r="D74" t="s">
        <v>42</v>
      </c>
      <c r="E74" t="s">
        <v>10</v>
      </c>
      <c r="F74" s="1">
        <v>697881</v>
      </c>
      <c r="G74" t="s">
        <v>1628</v>
      </c>
      <c r="H74" t="s">
        <v>1615</v>
      </c>
    </row>
    <row r="75" spans="1:8" hidden="1">
      <c r="A75" t="s">
        <v>139</v>
      </c>
      <c r="B75" t="s">
        <v>140</v>
      </c>
      <c r="C75" t="s">
        <v>141</v>
      </c>
      <c r="D75" t="s">
        <v>42</v>
      </c>
      <c r="E75" t="s">
        <v>10</v>
      </c>
      <c r="F75" s="1">
        <v>1442000</v>
      </c>
      <c r="G75" t="s">
        <v>1628</v>
      </c>
      <c r="H75" t="s">
        <v>1615</v>
      </c>
    </row>
    <row r="76" spans="1:8" hidden="1">
      <c r="A76" t="s">
        <v>222</v>
      </c>
      <c r="B76" t="s">
        <v>223</v>
      </c>
      <c r="C76" t="s">
        <v>224</v>
      </c>
      <c r="D76" t="s">
        <v>42</v>
      </c>
      <c r="E76" t="s">
        <v>10</v>
      </c>
      <c r="F76" s="1">
        <v>211063</v>
      </c>
      <c r="G76" t="s">
        <v>1628</v>
      </c>
      <c r="H76" t="s">
        <v>1615</v>
      </c>
    </row>
    <row r="77" spans="1:8" hidden="1">
      <c r="A77" t="s">
        <v>280</v>
      </c>
      <c r="B77" t="s">
        <v>281</v>
      </c>
      <c r="C77" t="s">
        <v>282</v>
      </c>
      <c r="D77" t="s">
        <v>42</v>
      </c>
      <c r="E77" t="s">
        <v>10</v>
      </c>
      <c r="F77" s="1">
        <v>58165</v>
      </c>
      <c r="G77" t="s">
        <v>1628</v>
      </c>
      <c r="H77" t="s">
        <v>1615</v>
      </c>
    </row>
    <row r="78" spans="1:8" hidden="1">
      <c r="A78" t="s">
        <v>470</v>
      </c>
      <c r="B78" t="s">
        <v>471</v>
      </c>
      <c r="C78" t="s">
        <v>472</v>
      </c>
      <c r="D78" t="s">
        <v>42</v>
      </c>
      <c r="E78" t="s">
        <v>10</v>
      </c>
      <c r="F78" s="1">
        <v>549132</v>
      </c>
      <c r="G78" t="s">
        <v>1628</v>
      </c>
      <c r="H78" t="s">
        <v>1615</v>
      </c>
    </row>
    <row r="79" spans="1:8" hidden="1">
      <c r="A79" t="s">
        <v>502</v>
      </c>
      <c r="B79" t="s">
        <v>503</v>
      </c>
      <c r="C79" t="s">
        <v>504</v>
      </c>
      <c r="D79" t="s">
        <v>42</v>
      </c>
      <c r="E79" t="s">
        <v>10</v>
      </c>
      <c r="F79" s="1">
        <v>125718</v>
      </c>
      <c r="G79" t="s">
        <v>1628</v>
      </c>
      <c r="H79" t="s">
        <v>1615</v>
      </c>
    </row>
    <row r="80" spans="1:8" hidden="1">
      <c r="A80" t="s">
        <v>507</v>
      </c>
      <c r="B80" t="s">
        <v>508</v>
      </c>
      <c r="C80" t="s">
        <v>509</v>
      </c>
      <c r="D80" t="s">
        <v>42</v>
      </c>
      <c r="E80" t="s">
        <v>10</v>
      </c>
      <c r="F80" s="1">
        <v>209124</v>
      </c>
      <c r="G80" t="s">
        <v>1628</v>
      </c>
      <c r="H80" t="s">
        <v>1615</v>
      </c>
    </row>
    <row r="81" spans="1:8" hidden="1">
      <c r="A81" t="s">
        <v>572</v>
      </c>
      <c r="B81" t="s">
        <v>140</v>
      </c>
      <c r="C81" t="s">
        <v>573</v>
      </c>
      <c r="D81" t="s">
        <v>42</v>
      </c>
      <c r="E81" t="s">
        <v>10</v>
      </c>
      <c r="F81" s="1">
        <v>615000</v>
      </c>
      <c r="G81" t="s">
        <v>1628</v>
      </c>
      <c r="H81" t="s">
        <v>1615</v>
      </c>
    </row>
    <row r="82" spans="1:8" hidden="1">
      <c r="A82" t="s">
        <v>587</v>
      </c>
      <c r="B82" t="s">
        <v>585</v>
      </c>
      <c r="C82" t="s">
        <v>588</v>
      </c>
      <c r="D82" t="s">
        <v>42</v>
      </c>
      <c r="E82" t="s">
        <v>10</v>
      </c>
      <c r="F82" s="1">
        <v>1369800</v>
      </c>
      <c r="G82" t="s">
        <v>1628</v>
      </c>
      <c r="H82" t="s">
        <v>1615</v>
      </c>
    </row>
    <row r="83" spans="1:8" hidden="1">
      <c r="A83" t="s">
        <v>705</v>
      </c>
      <c r="B83" t="s">
        <v>706</v>
      </c>
      <c r="C83" t="s">
        <v>707</v>
      </c>
      <c r="D83" t="s">
        <v>42</v>
      </c>
      <c r="E83" t="s">
        <v>10</v>
      </c>
      <c r="F83" s="1">
        <v>205000</v>
      </c>
      <c r="G83" t="s">
        <v>1628</v>
      </c>
      <c r="H83" t="s">
        <v>1615</v>
      </c>
    </row>
    <row r="84" spans="1:8" hidden="1">
      <c r="A84" t="s">
        <v>720</v>
      </c>
      <c r="B84" t="s">
        <v>721</v>
      </c>
      <c r="C84" t="s">
        <v>722</v>
      </c>
      <c r="D84" t="s">
        <v>42</v>
      </c>
      <c r="E84" t="s">
        <v>10</v>
      </c>
      <c r="F84" s="1">
        <v>1426800</v>
      </c>
      <c r="G84" t="s">
        <v>1628</v>
      </c>
      <c r="H84" t="s">
        <v>1615</v>
      </c>
    </row>
    <row r="85" spans="1:8" hidden="1">
      <c r="A85" t="s">
        <v>723</v>
      </c>
      <c r="B85" t="s">
        <v>724</v>
      </c>
      <c r="C85" t="s">
        <v>725</v>
      </c>
      <c r="D85" t="s">
        <v>42</v>
      </c>
      <c r="E85" t="s">
        <v>10</v>
      </c>
      <c r="F85" s="1">
        <v>1497419</v>
      </c>
      <c r="G85" t="s">
        <v>1628</v>
      </c>
      <c r="H85" t="s">
        <v>1615</v>
      </c>
    </row>
    <row r="86" spans="1:8" hidden="1">
      <c r="A86" t="s">
        <v>726</v>
      </c>
      <c r="B86" t="s">
        <v>727</v>
      </c>
      <c r="C86" t="s">
        <v>728</v>
      </c>
      <c r="D86" t="s">
        <v>42</v>
      </c>
      <c r="E86" t="s">
        <v>10</v>
      </c>
      <c r="F86" s="1">
        <v>82695</v>
      </c>
      <c r="G86" t="s">
        <v>1628</v>
      </c>
      <c r="H86" t="s">
        <v>1615</v>
      </c>
    </row>
    <row r="87" spans="1:8" hidden="1">
      <c r="A87" t="s">
        <v>47</v>
      </c>
      <c r="B87" t="s">
        <v>48</v>
      </c>
      <c r="C87" t="s">
        <v>49</v>
      </c>
      <c r="D87" t="s">
        <v>50</v>
      </c>
      <c r="E87" t="s">
        <v>10</v>
      </c>
      <c r="F87" s="1">
        <v>1651260</v>
      </c>
      <c r="G87" t="s">
        <v>1621</v>
      </c>
      <c r="H87" t="s">
        <v>1615</v>
      </c>
    </row>
    <row r="88" spans="1:8" hidden="1">
      <c r="A88" t="s">
        <v>392</v>
      </c>
      <c r="B88" t="s">
        <v>48</v>
      </c>
      <c r="C88" t="s">
        <v>393</v>
      </c>
      <c r="D88" t="s">
        <v>50</v>
      </c>
      <c r="E88" t="s">
        <v>10</v>
      </c>
      <c r="F88" s="1">
        <v>150000</v>
      </c>
      <c r="G88" t="s">
        <v>1621</v>
      </c>
      <c r="H88" t="s">
        <v>1615</v>
      </c>
    </row>
    <row r="89" spans="1:8" hidden="1">
      <c r="A89" t="s">
        <v>447</v>
      </c>
      <c r="B89" t="s">
        <v>448</v>
      </c>
      <c r="C89" t="s">
        <v>449</v>
      </c>
      <c r="D89" t="s">
        <v>450</v>
      </c>
      <c r="E89" t="s">
        <v>10</v>
      </c>
      <c r="F89" s="1">
        <v>80000</v>
      </c>
      <c r="G89" t="s">
        <v>1621</v>
      </c>
      <c r="H89" t="s">
        <v>1615</v>
      </c>
    </row>
    <row r="90" spans="1:8" hidden="1">
      <c r="A90" t="s">
        <v>453</v>
      </c>
      <c r="B90" t="s">
        <v>448</v>
      </c>
      <c r="C90" t="s">
        <v>454</v>
      </c>
      <c r="D90" t="s">
        <v>450</v>
      </c>
      <c r="E90" t="s">
        <v>10</v>
      </c>
      <c r="F90" s="1">
        <v>1150000</v>
      </c>
      <c r="G90" t="s">
        <v>1621</v>
      </c>
      <c r="H90" t="s">
        <v>1615</v>
      </c>
    </row>
    <row r="91" spans="1:8" hidden="1">
      <c r="A91" t="s">
        <v>57</v>
      </c>
      <c r="B91" t="s">
        <v>58</v>
      </c>
      <c r="C91" t="s">
        <v>59</v>
      </c>
      <c r="D91" t="s">
        <v>60</v>
      </c>
      <c r="E91" t="s">
        <v>10</v>
      </c>
      <c r="F91" s="1">
        <v>546980</v>
      </c>
      <c r="G91" t="s">
        <v>1621</v>
      </c>
      <c r="H91" t="s">
        <v>1615</v>
      </c>
    </row>
    <row r="92" spans="1:8" hidden="1">
      <c r="A92" t="s">
        <v>538</v>
      </c>
      <c r="B92" t="s">
        <v>58</v>
      </c>
      <c r="C92" t="s">
        <v>539</v>
      </c>
      <c r="D92" t="s">
        <v>60</v>
      </c>
      <c r="E92" t="s">
        <v>10</v>
      </c>
      <c r="F92" s="1">
        <v>152304</v>
      </c>
      <c r="G92" t="s">
        <v>1621</v>
      </c>
      <c r="H92" t="s">
        <v>1615</v>
      </c>
    </row>
    <row r="93" spans="1:8" hidden="1">
      <c r="A93" t="s">
        <v>525</v>
      </c>
      <c r="B93" t="s">
        <v>526</v>
      </c>
      <c r="C93" t="s">
        <v>527</v>
      </c>
      <c r="D93" t="s">
        <v>528</v>
      </c>
      <c r="E93" t="s">
        <v>10</v>
      </c>
      <c r="F93" s="1">
        <v>50000</v>
      </c>
      <c r="G93" t="s">
        <v>1621</v>
      </c>
      <c r="H93" t="s">
        <v>1615</v>
      </c>
    </row>
    <row r="94" spans="1:8" hidden="1">
      <c r="A94" t="s">
        <v>680</v>
      </c>
      <c r="B94" t="s">
        <v>526</v>
      </c>
      <c r="C94" t="s">
        <v>681</v>
      </c>
      <c r="D94" t="s">
        <v>528</v>
      </c>
      <c r="E94" t="s">
        <v>10</v>
      </c>
      <c r="F94" s="1">
        <v>399833</v>
      </c>
      <c r="G94" t="s">
        <v>1621</v>
      </c>
      <c r="H94" t="s">
        <v>1615</v>
      </c>
    </row>
    <row r="95" spans="1:8" hidden="1">
      <c r="A95" t="s">
        <v>64</v>
      </c>
      <c r="B95" t="s">
        <v>65</v>
      </c>
      <c r="C95" t="s">
        <v>66</v>
      </c>
      <c r="D95" t="s">
        <v>67</v>
      </c>
      <c r="E95" t="s">
        <v>10</v>
      </c>
      <c r="F95" s="1">
        <v>4004275</v>
      </c>
      <c r="G95" t="s">
        <v>1617</v>
      </c>
      <c r="H95" t="s">
        <v>1615</v>
      </c>
    </row>
    <row r="96" spans="1:8" hidden="1">
      <c r="A96" t="s">
        <v>191</v>
      </c>
      <c r="B96" t="s">
        <v>192</v>
      </c>
      <c r="C96" t="s">
        <v>193</v>
      </c>
      <c r="D96" t="s">
        <v>67</v>
      </c>
      <c r="E96" t="s">
        <v>10</v>
      </c>
      <c r="F96" s="1">
        <v>700000</v>
      </c>
      <c r="G96" t="s">
        <v>1617</v>
      </c>
      <c r="H96" t="s">
        <v>1615</v>
      </c>
    </row>
    <row r="97" spans="1:8" hidden="1">
      <c r="A97" t="s">
        <v>241</v>
      </c>
      <c r="B97" t="s">
        <v>192</v>
      </c>
      <c r="C97" t="s">
        <v>242</v>
      </c>
      <c r="D97" t="s">
        <v>67</v>
      </c>
      <c r="E97" t="s">
        <v>10</v>
      </c>
      <c r="F97" s="1">
        <v>889116</v>
      </c>
      <c r="G97" t="s">
        <v>1617</v>
      </c>
      <c r="H97" t="s">
        <v>1615</v>
      </c>
    </row>
    <row r="98" spans="1:8" hidden="1">
      <c r="A98" t="s">
        <v>250</v>
      </c>
      <c r="B98" t="s">
        <v>192</v>
      </c>
      <c r="C98" t="s">
        <v>251</v>
      </c>
      <c r="D98" t="s">
        <v>67</v>
      </c>
      <c r="E98" t="s">
        <v>10</v>
      </c>
      <c r="F98" s="1">
        <v>957985</v>
      </c>
      <c r="G98" t="s">
        <v>1617</v>
      </c>
      <c r="H98" t="s">
        <v>1615</v>
      </c>
    </row>
    <row r="99" spans="1:8" hidden="1">
      <c r="A99" t="s">
        <v>274</v>
      </c>
      <c r="B99" t="s">
        <v>275</v>
      </c>
      <c r="C99" t="s">
        <v>276</v>
      </c>
      <c r="D99" t="s">
        <v>67</v>
      </c>
      <c r="E99" t="s">
        <v>10</v>
      </c>
      <c r="F99" s="1">
        <v>41395</v>
      </c>
      <c r="G99" t="s">
        <v>1617</v>
      </c>
      <c r="H99" t="s">
        <v>1615</v>
      </c>
    </row>
    <row r="100" spans="1:8" hidden="1">
      <c r="A100" t="s">
        <v>312</v>
      </c>
      <c r="B100" t="s">
        <v>313</v>
      </c>
      <c r="C100" t="s">
        <v>314</v>
      </c>
      <c r="D100" t="s">
        <v>67</v>
      </c>
      <c r="E100" t="s">
        <v>10</v>
      </c>
      <c r="F100" s="1">
        <v>248028</v>
      </c>
      <c r="G100" t="s">
        <v>1617</v>
      </c>
      <c r="H100" t="s">
        <v>1615</v>
      </c>
    </row>
    <row r="101" spans="1:8" hidden="1">
      <c r="A101" t="s">
        <v>605</v>
      </c>
      <c r="B101" t="s">
        <v>192</v>
      </c>
      <c r="C101" t="s">
        <v>606</v>
      </c>
      <c r="D101" t="s">
        <v>67</v>
      </c>
      <c r="E101" t="s">
        <v>10</v>
      </c>
      <c r="F101" s="1">
        <v>1993526</v>
      </c>
      <c r="G101" t="s">
        <v>1617</v>
      </c>
      <c r="H101" t="s">
        <v>1615</v>
      </c>
    </row>
    <row r="102" spans="1:8" hidden="1">
      <c r="A102" t="s">
        <v>164</v>
      </c>
      <c r="B102" t="s">
        <v>165</v>
      </c>
      <c r="C102" t="s">
        <v>166</v>
      </c>
      <c r="D102" t="s">
        <v>167</v>
      </c>
      <c r="E102" t="s">
        <v>10</v>
      </c>
      <c r="F102" s="1">
        <v>280227</v>
      </c>
      <c r="G102" t="s">
        <v>1617</v>
      </c>
      <c r="H102" t="s">
        <v>1615</v>
      </c>
    </row>
    <row r="103" spans="1:8" hidden="1">
      <c r="A103" t="s">
        <v>188</v>
      </c>
      <c r="B103" t="s">
        <v>189</v>
      </c>
      <c r="C103" t="s">
        <v>190</v>
      </c>
      <c r="D103" t="s">
        <v>167</v>
      </c>
      <c r="E103" t="s">
        <v>10</v>
      </c>
      <c r="F103" s="1">
        <v>455000</v>
      </c>
      <c r="G103" t="s">
        <v>1617</v>
      </c>
      <c r="H103" t="s">
        <v>1615</v>
      </c>
    </row>
    <row r="104" spans="1:8" hidden="1">
      <c r="A104" t="s">
        <v>204</v>
      </c>
      <c r="B104" t="s">
        <v>205</v>
      </c>
      <c r="C104" t="s">
        <v>206</v>
      </c>
      <c r="D104" t="s">
        <v>167</v>
      </c>
      <c r="E104" t="s">
        <v>10</v>
      </c>
      <c r="F104" s="1">
        <v>811695</v>
      </c>
      <c r="G104" t="s">
        <v>1617</v>
      </c>
      <c r="H104" t="s">
        <v>1615</v>
      </c>
    </row>
    <row r="105" spans="1:8" hidden="1">
      <c r="A105" t="s">
        <v>238</v>
      </c>
      <c r="B105" t="s">
        <v>239</v>
      </c>
      <c r="C105" t="s">
        <v>240</v>
      </c>
      <c r="D105" t="s">
        <v>167</v>
      </c>
      <c r="E105" t="s">
        <v>10</v>
      </c>
      <c r="F105" s="1">
        <v>158740</v>
      </c>
      <c r="G105" t="s">
        <v>1617</v>
      </c>
      <c r="H105" t="s">
        <v>1615</v>
      </c>
    </row>
    <row r="106" spans="1:8" hidden="1">
      <c r="A106" t="s">
        <v>324</v>
      </c>
      <c r="B106" t="s">
        <v>325</v>
      </c>
      <c r="C106" t="s">
        <v>326</v>
      </c>
      <c r="D106" t="s">
        <v>167</v>
      </c>
      <c r="E106" t="s">
        <v>10</v>
      </c>
      <c r="F106" s="1">
        <v>453212</v>
      </c>
      <c r="G106" t="s">
        <v>1617</v>
      </c>
      <c r="H106" t="s">
        <v>1615</v>
      </c>
    </row>
    <row r="107" spans="1:8" hidden="1">
      <c r="A107" t="s">
        <v>327</v>
      </c>
      <c r="B107" t="s">
        <v>239</v>
      </c>
      <c r="C107" t="s">
        <v>328</v>
      </c>
      <c r="D107" t="s">
        <v>167</v>
      </c>
      <c r="E107" t="s">
        <v>10</v>
      </c>
      <c r="F107" s="1">
        <v>330225</v>
      </c>
      <c r="G107" t="s">
        <v>1617</v>
      </c>
      <c r="H107" t="s">
        <v>1615</v>
      </c>
    </row>
    <row r="108" spans="1:8" hidden="1">
      <c r="A108" t="s">
        <v>329</v>
      </c>
      <c r="B108" t="s">
        <v>239</v>
      </c>
      <c r="C108" t="s">
        <v>330</v>
      </c>
      <c r="D108" t="s">
        <v>167</v>
      </c>
      <c r="E108" t="s">
        <v>10</v>
      </c>
      <c r="F108" s="1">
        <v>196350</v>
      </c>
      <c r="G108" t="s">
        <v>1617</v>
      </c>
      <c r="H108" t="s">
        <v>1615</v>
      </c>
    </row>
    <row r="109" spans="1:8" hidden="1">
      <c r="A109" t="s">
        <v>461</v>
      </c>
      <c r="B109" t="s">
        <v>239</v>
      </c>
      <c r="C109" t="s">
        <v>462</v>
      </c>
      <c r="D109" t="s">
        <v>167</v>
      </c>
      <c r="E109" t="s">
        <v>10</v>
      </c>
      <c r="F109" s="1">
        <v>4146780</v>
      </c>
      <c r="G109" t="s">
        <v>1617</v>
      </c>
      <c r="H109" t="s">
        <v>1615</v>
      </c>
    </row>
    <row r="110" spans="1:8" hidden="1">
      <c r="A110" t="s">
        <v>660</v>
      </c>
      <c r="B110" t="s">
        <v>661</v>
      </c>
      <c r="C110" t="s">
        <v>662</v>
      </c>
      <c r="D110" t="s">
        <v>167</v>
      </c>
      <c r="E110" t="s">
        <v>10</v>
      </c>
      <c r="F110" s="1">
        <v>185656</v>
      </c>
      <c r="G110" t="s">
        <v>1617</v>
      </c>
      <c r="H110" t="s">
        <v>1615</v>
      </c>
    </row>
    <row r="111" spans="1:8" hidden="1">
      <c r="A111" t="s">
        <v>689</v>
      </c>
      <c r="B111" t="s">
        <v>239</v>
      </c>
      <c r="C111" t="s">
        <v>690</v>
      </c>
      <c r="D111" t="s">
        <v>167</v>
      </c>
      <c r="E111" t="s">
        <v>10</v>
      </c>
      <c r="F111" s="1">
        <v>78000</v>
      </c>
      <c r="G111" t="s">
        <v>1617</v>
      </c>
      <c r="H111" t="s">
        <v>1615</v>
      </c>
    </row>
    <row r="112" spans="1:8" hidden="1">
      <c r="A112" t="s">
        <v>626</v>
      </c>
      <c r="B112" t="s">
        <v>627</v>
      </c>
      <c r="C112" t="s">
        <v>628</v>
      </c>
      <c r="D112" t="s">
        <v>629</v>
      </c>
      <c r="E112" t="s">
        <v>10</v>
      </c>
      <c r="F112" s="1">
        <v>1500000</v>
      </c>
      <c r="G112" t="s">
        <v>1618</v>
      </c>
      <c r="H112" t="s">
        <v>1615</v>
      </c>
    </row>
    <row r="113" spans="1:8" hidden="1">
      <c r="A113" t="s">
        <v>493</v>
      </c>
      <c r="B113" t="s">
        <v>494</v>
      </c>
      <c r="C113" t="s">
        <v>495</v>
      </c>
      <c r="D113" t="s">
        <v>496</v>
      </c>
      <c r="E113" t="s">
        <v>10</v>
      </c>
      <c r="F113" s="1">
        <v>211390</v>
      </c>
      <c r="G113" t="s">
        <v>1618</v>
      </c>
      <c r="H113" t="s">
        <v>1615</v>
      </c>
    </row>
    <row r="114" spans="1:8" hidden="1">
      <c r="A114" t="s">
        <v>531</v>
      </c>
      <c r="B114" t="s">
        <v>532</v>
      </c>
      <c r="C114" t="s">
        <v>533</v>
      </c>
      <c r="D114" t="s">
        <v>534</v>
      </c>
      <c r="E114" t="s">
        <v>10</v>
      </c>
      <c r="F114" s="1">
        <v>277714</v>
      </c>
      <c r="G114" t="s">
        <v>1625</v>
      </c>
      <c r="H114" t="s">
        <v>1620</v>
      </c>
    </row>
    <row r="115" spans="1:8" hidden="1">
      <c r="A115" t="s">
        <v>463</v>
      </c>
      <c r="B115" t="s">
        <v>464</v>
      </c>
      <c r="C115" t="s">
        <v>465</v>
      </c>
      <c r="D115" t="s">
        <v>466</v>
      </c>
      <c r="E115" t="s">
        <v>10</v>
      </c>
      <c r="F115" s="1">
        <v>154500</v>
      </c>
      <c r="G115" t="s">
        <v>1623</v>
      </c>
      <c r="H115" t="s">
        <v>1620</v>
      </c>
    </row>
    <row r="116" spans="1:8" hidden="1">
      <c r="A116" t="s">
        <v>491</v>
      </c>
      <c r="B116" t="s">
        <v>464</v>
      </c>
      <c r="C116" t="s">
        <v>492</v>
      </c>
      <c r="D116" t="s">
        <v>466</v>
      </c>
      <c r="E116" t="s">
        <v>10</v>
      </c>
      <c r="F116" s="1">
        <v>122000</v>
      </c>
      <c r="G116" t="s">
        <v>1623</v>
      </c>
      <c r="H116" t="s">
        <v>1620</v>
      </c>
    </row>
    <row r="117" spans="1:8" hidden="1">
      <c r="A117" t="s">
        <v>497</v>
      </c>
      <c r="B117" t="s">
        <v>464</v>
      </c>
      <c r="C117" t="s">
        <v>498</v>
      </c>
      <c r="D117" t="s">
        <v>466</v>
      </c>
      <c r="E117" t="s">
        <v>10</v>
      </c>
      <c r="F117" s="1">
        <v>1055000</v>
      </c>
      <c r="G117" t="s">
        <v>1623</v>
      </c>
      <c r="H117" t="s">
        <v>1620</v>
      </c>
    </row>
    <row r="118" spans="1:8" hidden="1">
      <c r="A118" t="s">
        <v>19</v>
      </c>
      <c r="B118" t="s">
        <v>20</v>
      </c>
      <c r="C118" t="s">
        <v>21</v>
      </c>
      <c r="D118" t="s">
        <v>22</v>
      </c>
      <c r="E118" t="s">
        <v>10</v>
      </c>
      <c r="F118" s="1">
        <v>1494851</v>
      </c>
      <c r="G118" t="s">
        <v>1623</v>
      </c>
      <c r="H118" t="s">
        <v>1620</v>
      </c>
    </row>
    <row r="119" spans="1:8" hidden="1">
      <c r="A119" t="s">
        <v>85</v>
      </c>
      <c r="B119" t="s">
        <v>86</v>
      </c>
      <c r="C119" t="s">
        <v>87</v>
      </c>
      <c r="D119" t="s">
        <v>88</v>
      </c>
      <c r="E119" t="s">
        <v>10</v>
      </c>
      <c r="F119" s="1">
        <v>926282</v>
      </c>
      <c r="G119" t="s">
        <v>1623</v>
      </c>
      <c r="H119" t="s">
        <v>1620</v>
      </c>
    </row>
    <row r="120" spans="1:8" hidden="1">
      <c r="A120" t="s">
        <v>699</v>
      </c>
      <c r="B120" t="s">
        <v>700</v>
      </c>
      <c r="C120" t="s">
        <v>701</v>
      </c>
      <c r="D120" t="s">
        <v>88</v>
      </c>
      <c r="E120" t="s">
        <v>10</v>
      </c>
      <c r="F120" s="1">
        <v>291500</v>
      </c>
      <c r="G120" t="s">
        <v>1623</v>
      </c>
      <c r="H120" t="s">
        <v>1620</v>
      </c>
    </row>
    <row r="121" spans="1:8" hidden="1">
      <c r="A121" t="s">
        <v>385</v>
      </c>
      <c r="B121" t="s">
        <v>386</v>
      </c>
      <c r="C121" t="s">
        <v>387</v>
      </c>
      <c r="D121" t="s">
        <v>388</v>
      </c>
      <c r="E121" t="s">
        <v>10</v>
      </c>
      <c r="F121" s="1">
        <v>875000</v>
      </c>
      <c r="G121" t="s">
        <v>1623</v>
      </c>
      <c r="H121" t="s">
        <v>1620</v>
      </c>
    </row>
    <row r="122" spans="1:8" hidden="1">
      <c r="A122" t="s">
        <v>23</v>
      </c>
      <c r="B122" t="s">
        <v>24</v>
      </c>
      <c r="C122" t="s">
        <v>25</v>
      </c>
      <c r="D122" t="s">
        <v>26</v>
      </c>
      <c r="E122" t="s">
        <v>10</v>
      </c>
      <c r="F122" s="1">
        <v>272618</v>
      </c>
      <c r="G122" t="s">
        <v>1623</v>
      </c>
      <c r="H122" t="s">
        <v>1620</v>
      </c>
    </row>
    <row r="123" spans="1:8" hidden="1">
      <c r="A123" t="s">
        <v>82</v>
      </c>
      <c r="B123" t="s">
        <v>83</v>
      </c>
      <c r="C123" t="s">
        <v>84</v>
      </c>
      <c r="D123" t="s">
        <v>26</v>
      </c>
      <c r="E123" t="s">
        <v>10</v>
      </c>
      <c r="F123" s="1">
        <v>196844</v>
      </c>
      <c r="G123" t="s">
        <v>1623</v>
      </c>
      <c r="H123" t="s">
        <v>1620</v>
      </c>
    </row>
    <row r="124" spans="1:8" hidden="1">
      <c r="A124" t="s">
        <v>302</v>
      </c>
      <c r="B124" t="s">
        <v>303</v>
      </c>
      <c r="C124" t="s">
        <v>304</v>
      </c>
      <c r="D124" t="s">
        <v>26</v>
      </c>
      <c r="E124" t="s">
        <v>10</v>
      </c>
      <c r="F124" s="1">
        <v>215779</v>
      </c>
      <c r="G124" t="s">
        <v>1623</v>
      </c>
      <c r="H124" t="s">
        <v>1620</v>
      </c>
    </row>
    <row r="125" spans="1:8" hidden="1">
      <c r="A125" t="s">
        <v>439</v>
      </c>
      <c r="B125" t="s">
        <v>440</v>
      </c>
      <c r="C125" t="s">
        <v>441</v>
      </c>
      <c r="D125" t="s">
        <v>26</v>
      </c>
      <c r="E125" t="s">
        <v>10</v>
      </c>
      <c r="F125" s="1">
        <v>510000</v>
      </c>
      <c r="G125" t="s">
        <v>1623</v>
      </c>
      <c r="H125" t="s">
        <v>1620</v>
      </c>
    </row>
    <row r="126" spans="1:8" hidden="1">
      <c r="A126" t="s">
        <v>442</v>
      </c>
      <c r="B126" t="s">
        <v>440</v>
      </c>
      <c r="C126" t="s">
        <v>443</v>
      </c>
      <c r="D126" t="s">
        <v>26</v>
      </c>
      <c r="E126" t="s">
        <v>10</v>
      </c>
      <c r="F126" s="1">
        <v>150000</v>
      </c>
      <c r="G126" t="s">
        <v>1623</v>
      </c>
      <c r="H126" t="s">
        <v>1620</v>
      </c>
    </row>
    <row r="127" spans="1:8" hidden="1">
      <c r="A127" t="s">
        <v>563</v>
      </c>
      <c r="B127" t="s">
        <v>440</v>
      </c>
      <c r="C127" t="s">
        <v>564</v>
      </c>
      <c r="D127" t="s">
        <v>26</v>
      </c>
      <c r="E127" t="s">
        <v>10</v>
      </c>
      <c r="F127" s="1">
        <v>389000</v>
      </c>
      <c r="G127" t="s">
        <v>1623</v>
      </c>
      <c r="H127" t="s">
        <v>1620</v>
      </c>
    </row>
    <row r="128" spans="1:8" hidden="1">
      <c r="A128" t="s">
        <v>11</v>
      </c>
      <c r="B128" t="s">
        <v>12</v>
      </c>
      <c r="C128" t="s">
        <v>13</v>
      </c>
      <c r="D128" t="s">
        <v>14</v>
      </c>
      <c r="E128" t="s">
        <v>10</v>
      </c>
      <c r="F128" s="1">
        <v>174500</v>
      </c>
      <c r="G128" t="s">
        <v>1619</v>
      </c>
      <c r="H128" t="s">
        <v>1620</v>
      </c>
    </row>
    <row r="129" spans="1:8" hidden="1">
      <c r="A129" t="s">
        <v>315</v>
      </c>
      <c r="B129" t="s">
        <v>316</v>
      </c>
      <c r="C129" t="s">
        <v>317</v>
      </c>
      <c r="D129" t="s">
        <v>14</v>
      </c>
      <c r="E129" t="s">
        <v>10</v>
      </c>
      <c r="F129" s="1">
        <v>600100</v>
      </c>
      <c r="G129" t="s">
        <v>1619</v>
      </c>
      <c r="H129" t="s">
        <v>1620</v>
      </c>
    </row>
    <row r="130" spans="1:8" hidden="1">
      <c r="A130" t="s">
        <v>336</v>
      </c>
      <c r="B130" t="s">
        <v>337</v>
      </c>
      <c r="C130" t="s">
        <v>338</v>
      </c>
      <c r="D130" t="s">
        <v>14</v>
      </c>
      <c r="E130" t="s">
        <v>10</v>
      </c>
      <c r="F130" s="1">
        <v>21200</v>
      </c>
      <c r="G130" t="s">
        <v>1619</v>
      </c>
      <c r="H130" t="s">
        <v>1620</v>
      </c>
    </row>
    <row r="131" spans="1:8" hidden="1">
      <c r="A131" t="s">
        <v>402</v>
      </c>
      <c r="B131" t="s">
        <v>403</v>
      </c>
      <c r="C131" t="s">
        <v>404</v>
      </c>
      <c r="D131" t="s">
        <v>14</v>
      </c>
      <c r="E131" t="s">
        <v>10</v>
      </c>
      <c r="F131" s="1">
        <v>220261</v>
      </c>
      <c r="G131" t="s">
        <v>1619</v>
      </c>
      <c r="H131" t="s">
        <v>1620</v>
      </c>
    </row>
    <row r="132" spans="1:8" hidden="1">
      <c r="A132" t="s">
        <v>417</v>
      </c>
      <c r="B132" t="s">
        <v>418</v>
      </c>
      <c r="C132" t="s">
        <v>419</v>
      </c>
      <c r="D132" t="s">
        <v>14</v>
      </c>
      <c r="E132" t="s">
        <v>10</v>
      </c>
      <c r="F132" s="1">
        <v>381000</v>
      </c>
      <c r="G132" t="s">
        <v>1619</v>
      </c>
      <c r="H132" t="s">
        <v>1620</v>
      </c>
    </row>
    <row r="133" spans="1:8" hidden="1">
      <c r="A133" t="s">
        <v>633</v>
      </c>
      <c r="B133" t="s">
        <v>634</v>
      </c>
      <c r="C133" t="s">
        <v>635</v>
      </c>
      <c r="D133" t="s">
        <v>14</v>
      </c>
      <c r="E133" t="s">
        <v>10</v>
      </c>
      <c r="F133" s="1">
        <v>91630</v>
      </c>
      <c r="G133" t="s">
        <v>1619</v>
      </c>
      <c r="H133" t="s">
        <v>1620</v>
      </c>
    </row>
    <row r="134" spans="1:8" hidden="1">
      <c r="A134" t="s">
        <v>665</v>
      </c>
      <c r="B134" t="s">
        <v>666</v>
      </c>
      <c r="C134" t="s">
        <v>667</v>
      </c>
      <c r="D134" t="s">
        <v>14</v>
      </c>
      <c r="E134" t="s">
        <v>10</v>
      </c>
      <c r="F134" s="1">
        <v>57620</v>
      </c>
      <c r="G134" t="s">
        <v>1619</v>
      </c>
      <c r="H134" t="s">
        <v>1620</v>
      </c>
    </row>
    <row r="135" spans="1:8">
      <c r="A135" t="s">
        <v>68</v>
      </c>
      <c r="B135" t="s">
        <v>69</v>
      </c>
      <c r="C135" t="s">
        <v>70</v>
      </c>
      <c r="D135" t="s">
        <v>71</v>
      </c>
      <c r="E135" t="s">
        <v>10</v>
      </c>
      <c r="F135" s="1">
        <v>726746</v>
      </c>
      <c r="G135" t="s">
        <v>1626</v>
      </c>
      <c r="H135" t="s">
        <v>1613</v>
      </c>
    </row>
    <row r="136" spans="1:8">
      <c r="A136" t="s">
        <v>79</v>
      </c>
      <c r="B136" t="s">
        <v>80</v>
      </c>
      <c r="C136" t="s">
        <v>81</v>
      </c>
      <c r="D136" t="s">
        <v>71</v>
      </c>
      <c r="E136" t="s">
        <v>10</v>
      </c>
      <c r="F136" s="1">
        <v>683349</v>
      </c>
      <c r="G136" t="s">
        <v>1626</v>
      </c>
      <c r="H136" t="s">
        <v>1613</v>
      </c>
    </row>
    <row r="137" spans="1:8">
      <c r="A137" t="s">
        <v>179</v>
      </c>
      <c r="B137" t="s">
        <v>180</v>
      </c>
      <c r="C137" t="s">
        <v>181</v>
      </c>
      <c r="D137" t="s">
        <v>71</v>
      </c>
      <c r="E137" t="s">
        <v>10</v>
      </c>
      <c r="F137" s="1">
        <v>51646</v>
      </c>
      <c r="G137" t="s">
        <v>1626</v>
      </c>
      <c r="H137" t="s">
        <v>1613</v>
      </c>
    </row>
    <row r="138" spans="1:8">
      <c r="A138" t="s">
        <v>268</v>
      </c>
      <c r="B138" t="s">
        <v>269</v>
      </c>
      <c r="C138" t="s">
        <v>270</v>
      </c>
      <c r="D138" t="s">
        <v>71</v>
      </c>
      <c r="E138" t="s">
        <v>10</v>
      </c>
      <c r="F138" s="1">
        <v>500000</v>
      </c>
      <c r="G138" t="s">
        <v>1626</v>
      </c>
      <c r="H138" t="s">
        <v>1613</v>
      </c>
    </row>
    <row r="139" spans="1:8">
      <c r="A139" t="s">
        <v>277</v>
      </c>
      <c r="B139" t="s">
        <v>278</v>
      </c>
      <c r="C139" t="s">
        <v>279</v>
      </c>
      <c r="D139" t="s">
        <v>71</v>
      </c>
      <c r="E139" t="s">
        <v>10</v>
      </c>
      <c r="F139" s="1">
        <v>289304</v>
      </c>
      <c r="G139" t="s">
        <v>1626</v>
      </c>
      <c r="H139" t="s">
        <v>1613</v>
      </c>
    </row>
    <row r="140" spans="1:8">
      <c r="A140" t="s">
        <v>408</v>
      </c>
      <c r="B140" t="s">
        <v>409</v>
      </c>
      <c r="C140" t="s">
        <v>410</v>
      </c>
      <c r="D140" t="s">
        <v>71</v>
      </c>
      <c r="E140" t="s">
        <v>10</v>
      </c>
      <c r="F140" s="1">
        <v>2166574</v>
      </c>
      <c r="G140" t="s">
        <v>1626</v>
      </c>
      <c r="H140" t="s">
        <v>1613</v>
      </c>
    </row>
    <row r="141" spans="1:8">
      <c r="A141" t="s">
        <v>411</v>
      </c>
      <c r="B141" t="s">
        <v>412</v>
      </c>
      <c r="C141" t="s">
        <v>413</v>
      </c>
      <c r="D141" t="s">
        <v>71</v>
      </c>
      <c r="E141" t="s">
        <v>10</v>
      </c>
      <c r="F141" s="1">
        <v>828264</v>
      </c>
      <c r="G141" t="s">
        <v>1626</v>
      </c>
      <c r="H141" t="s">
        <v>1613</v>
      </c>
    </row>
    <row r="142" spans="1:8">
      <c r="A142" t="s">
        <v>636</v>
      </c>
      <c r="B142" t="s">
        <v>637</v>
      </c>
      <c r="C142" t="s">
        <v>638</v>
      </c>
      <c r="D142" t="s">
        <v>71</v>
      </c>
      <c r="E142" t="s">
        <v>10</v>
      </c>
      <c r="F142" s="1">
        <v>1499000</v>
      </c>
      <c r="G142" t="s">
        <v>1626</v>
      </c>
      <c r="H142" t="s">
        <v>1613</v>
      </c>
    </row>
    <row r="143" spans="1:8">
      <c r="A143" t="s">
        <v>668</v>
      </c>
      <c r="B143" t="s">
        <v>669</v>
      </c>
      <c r="C143" t="s">
        <v>670</v>
      </c>
      <c r="D143" t="s">
        <v>71</v>
      </c>
      <c r="E143" t="s">
        <v>10</v>
      </c>
      <c r="F143" s="1">
        <v>299690</v>
      </c>
      <c r="G143" t="s">
        <v>1626</v>
      </c>
      <c r="H143" t="s">
        <v>1613</v>
      </c>
    </row>
    <row r="144" spans="1:8">
      <c r="A144" t="s">
        <v>696</v>
      </c>
      <c r="B144" t="s">
        <v>697</v>
      </c>
      <c r="C144" t="s">
        <v>698</v>
      </c>
      <c r="D144" t="s">
        <v>71</v>
      </c>
      <c r="E144" t="s">
        <v>10</v>
      </c>
      <c r="F144" s="1">
        <v>850000</v>
      </c>
      <c r="G144" t="s">
        <v>1626</v>
      </c>
      <c r="H144" t="s">
        <v>1613</v>
      </c>
    </row>
    <row r="145" spans="1:8">
      <c r="A145" t="s">
        <v>129</v>
      </c>
      <c r="B145" t="s">
        <v>130</v>
      </c>
      <c r="C145" t="s">
        <v>131</v>
      </c>
      <c r="D145" t="s">
        <v>132</v>
      </c>
      <c r="E145" t="s">
        <v>10</v>
      </c>
      <c r="F145" s="1">
        <v>502559</v>
      </c>
      <c r="G145" t="s">
        <v>1626</v>
      </c>
      <c r="H145" t="s">
        <v>1613</v>
      </c>
    </row>
    <row r="146" spans="1:8">
      <c r="A146" t="s">
        <v>155</v>
      </c>
      <c r="B146" t="s">
        <v>156</v>
      </c>
      <c r="C146" t="s">
        <v>157</v>
      </c>
      <c r="D146" t="s">
        <v>132</v>
      </c>
      <c r="E146" t="s">
        <v>10</v>
      </c>
      <c r="F146" s="1">
        <v>149180</v>
      </c>
      <c r="G146" t="s">
        <v>1626</v>
      </c>
      <c r="H146" t="s">
        <v>1613</v>
      </c>
    </row>
    <row r="147" spans="1:8">
      <c r="A147" t="s">
        <v>158</v>
      </c>
      <c r="B147" t="s">
        <v>159</v>
      </c>
      <c r="C147" t="s">
        <v>160</v>
      </c>
      <c r="D147" t="s">
        <v>132</v>
      </c>
      <c r="E147" t="s">
        <v>10</v>
      </c>
      <c r="F147" s="1">
        <v>104308</v>
      </c>
      <c r="G147" t="s">
        <v>1626</v>
      </c>
      <c r="H147" t="s">
        <v>1613</v>
      </c>
    </row>
    <row r="148" spans="1:8">
      <c r="A148" t="s">
        <v>220</v>
      </c>
      <c r="B148" t="s">
        <v>130</v>
      </c>
      <c r="C148" t="s">
        <v>221</v>
      </c>
      <c r="D148" t="s">
        <v>132</v>
      </c>
      <c r="E148" t="s">
        <v>10</v>
      </c>
      <c r="F148" s="1">
        <v>52525</v>
      </c>
      <c r="G148" t="s">
        <v>1626</v>
      </c>
      <c r="H148" t="s">
        <v>1613</v>
      </c>
    </row>
    <row r="149" spans="1:8">
      <c r="A149" t="s">
        <v>264</v>
      </c>
      <c r="B149" t="s">
        <v>265</v>
      </c>
      <c r="C149" t="s">
        <v>266</v>
      </c>
      <c r="D149" t="s">
        <v>267</v>
      </c>
      <c r="E149" t="s">
        <v>10</v>
      </c>
      <c r="F149" s="1">
        <v>435000</v>
      </c>
      <c r="G149" t="s">
        <v>1616</v>
      </c>
      <c r="H149" t="s">
        <v>1613</v>
      </c>
    </row>
    <row r="150" spans="1:8">
      <c r="A150" t="s">
        <v>473</v>
      </c>
      <c r="B150" t="s">
        <v>474</v>
      </c>
      <c r="C150" t="s">
        <v>475</v>
      </c>
      <c r="D150" t="s">
        <v>267</v>
      </c>
      <c r="E150" t="s">
        <v>10</v>
      </c>
      <c r="F150" s="1">
        <v>69600</v>
      </c>
      <c r="G150" t="s">
        <v>1616</v>
      </c>
      <c r="H150" t="s">
        <v>1613</v>
      </c>
    </row>
    <row r="151" spans="1:8">
      <c r="A151" t="s">
        <v>651</v>
      </c>
      <c r="B151" t="s">
        <v>652</v>
      </c>
      <c r="C151" t="s">
        <v>653</v>
      </c>
      <c r="D151" t="s">
        <v>267</v>
      </c>
      <c r="E151" t="s">
        <v>10</v>
      </c>
      <c r="F151" s="1">
        <v>100000</v>
      </c>
      <c r="G151" t="s">
        <v>1616</v>
      </c>
      <c r="H151" t="s">
        <v>1613</v>
      </c>
    </row>
    <row r="152" spans="1:8">
      <c r="A152" t="s">
        <v>596</v>
      </c>
      <c r="B152" t="s">
        <v>597</v>
      </c>
      <c r="C152" t="s">
        <v>598</v>
      </c>
      <c r="D152" t="s">
        <v>599</v>
      </c>
      <c r="E152" t="s">
        <v>10</v>
      </c>
      <c r="F152" s="1">
        <v>22086</v>
      </c>
      <c r="G152" t="s">
        <v>1616</v>
      </c>
      <c r="H152" t="s">
        <v>1613</v>
      </c>
    </row>
    <row r="153" spans="1:8">
      <c r="A153" t="s">
        <v>15</v>
      </c>
      <c r="B153" t="s">
        <v>16</v>
      </c>
      <c r="C153" t="s">
        <v>17</v>
      </c>
      <c r="D153" t="s">
        <v>18</v>
      </c>
      <c r="E153" t="s">
        <v>10</v>
      </c>
      <c r="F153" s="1">
        <v>285653</v>
      </c>
      <c r="G153" t="s">
        <v>1616</v>
      </c>
      <c r="H153" t="s">
        <v>1613</v>
      </c>
    </row>
    <row r="154" spans="1:8">
      <c r="A154" t="s">
        <v>414</v>
      </c>
      <c r="B154" t="s">
        <v>415</v>
      </c>
      <c r="C154" t="s">
        <v>416</v>
      </c>
      <c r="D154" t="s">
        <v>18</v>
      </c>
      <c r="E154" t="s">
        <v>10</v>
      </c>
      <c r="F154" s="1">
        <v>140300</v>
      </c>
      <c r="G154" t="s">
        <v>1616</v>
      </c>
      <c r="H154" t="s">
        <v>1613</v>
      </c>
    </row>
    <row r="155" spans="1:8">
      <c r="A155" t="s">
        <v>510</v>
      </c>
      <c r="B155" t="s">
        <v>511</v>
      </c>
      <c r="C155" t="s">
        <v>512</v>
      </c>
      <c r="D155" t="s">
        <v>18</v>
      </c>
      <c r="E155" t="s">
        <v>10</v>
      </c>
      <c r="F155" s="1">
        <v>1036186</v>
      </c>
      <c r="G155" t="s">
        <v>1616</v>
      </c>
      <c r="H155" t="s">
        <v>1613</v>
      </c>
    </row>
    <row r="156" spans="1:8">
      <c r="A156" t="s">
        <v>535</v>
      </c>
      <c r="B156" t="s">
        <v>536</v>
      </c>
      <c r="C156" t="s">
        <v>537</v>
      </c>
      <c r="D156" t="s">
        <v>18</v>
      </c>
      <c r="E156" t="s">
        <v>10</v>
      </c>
      <c r="F156" s="1">
        <v>4000000</v>
      </c>
      <c r="G156" t="s">
        <v>1616</v>
      </c>
      <c r="H156" t="s">
        <v>1613</v>
      </c>
    </row>
    <row r="157" spans="1:8">
      <c r="A157" t="s">
        <v>630</v>
      </c>
      <c r="B157" t="s">
        <v>631</v>
      </c>
      <c r="C157" t="s">
        <v>632</v>
      </c>
      <c r="D157" t="s">
        <v>18</v>
      </c>
      <c r="E157" t="s">
        <v>10</v>
      </c>
      <c r="F157" s="1">
        <v>74020</v>
      </c>
      <c r="G157" t="s">
        <v>1616</v>
      </c>
      <c r="H157" t="s">
        <v>1613</v>
      </c>
    </row>
    <row r="158" spans="1:8">
      <c r="A158" t="s">
        <v>72</v>
      </c>
      <c r="B158" t="s">
        <v>73</v>
      </c>
      <c r="C158" t="s">
        <v>74</v>
      </c>
      <c r="D158" t="s">
        <v>75</v>
      </c>
      <c r="E158" t="s">
        <v>10</v>
      </c>
      <c r="F158" s="1">
        <v>126096</v>
      </c>
      <c r="G158" t="s">
        <v>1616</v>
      </c>
      <c r="H158" t="s">
        <v>1613</v>
      </c>
    </row>
    <row r="159" spans="1:8">
      <c r="A159" t="s">
        <v>397</v>
      </c>
      <c r="B159" t="s">
        <v>398</v>
      </c>
      <c r="C159" t="s">
        <v>399</v>
      </c>
      <c r="D159" t="s">
        <v>75</v>
      </c>
      <c r="E159" t="s">
        <v>10</v>
      </c>
      <c r="F159" s="1">
        <v>445005</v>
      </c>
      <c r="G159" t="s">
        <v>1616</v>
      </c>
      <c r="H159" t="s">
        <v>1613</v>
      </c>
    </row>
    <row r="160" spans="1:8">
      <c r="A160" t="s">
        <v>400</v>
      </c>
      <c r="B160" t="s">
        <v>398</v>
      </c>
      <c r="C160" t="s">
        <v>401</v>
      </c>
      <c r="D160" t="s">
        <v>75</v>
      </c>
      <c r="E160" t="s">
        <v>10</v>
      </c>
      <c r="F160" s="1">
        <v>847520</v>
      </c>
      <c r="G160" t="s">
        <v>1616</v>
      </c>
      <c r="H160" t="s">
        <v>1613</v>
      </c>
    </row>
    <row r="161" spans="1:8">
      <c r="A161" t="s">
        <v>428</v>
      </c>
      <c r="B161" t="s">
        <v>429</v>
      </c>
      <c r="C161" t="s">
        <v>430</v>
      </c>
      <c r="D161" t="s">
        <v>75</v>
      </c>
      <c r="E161" t="s">
        <v>10</v>
      </c>
      <c r="F161" s="1">
        <v>972375</v>
      </c>
      <c r="G161" t="s">
        <v>1616</v>
      </c>
      <c r="H161" t="s">
        <v>1613</v>
      </c>
    </row>
    <row r="162" spans="1:8">
      <c r="A162" t="s">
        <v>484</v>
      </c>
      <c r="B162" t="s">
        <v>485</v>
      </c>
      <c r="C162" t="s">
        <v>486</v>
      </c>
      <c r="D162" t="s">
        <v>75</v>
      </c>
      <c r="E162" t="s">
        <v>10</v>
      </c>
      <c r="F162" s="1">
        <v>470072</v>
      </c>
      <c r="G162" t="s">
        <v>1616</v>
      </c>
      <c r="H162" t="s">
        <v>1613</v>
      </c>
    </row>
    <row r="163" spans="1:8">
      <c r="A163" t="s">
        <v>581</v>
      </c>
      <c r="B163" t="s">
        <v>582</v>
      </c>
      <c r="C163" t="s">
        <v>583</v>
      </c>
      <c r="D163" t="s">
        <v>75</v>
      </c>
      <c r="E163" t="s">
        <v>10</v>
      </c>
      <c r="F163" s="1">
        <v>2007800</v>
      </c>
      <c r="G163" t="s">
        <v>1616</v>
      </c>
      <c r="H163" t="s">
        <v>1613</v>
      </c>
    </row>
    <row r="164" spans="1:8">
      <c r="A164" t="s">
        <v>712</v>
      </c>
      <c r="B164" t="s">
        <v>713</v>
      </c>
      <c r="C164" t="s">
        <v>714</v>
      </c>
      <c r="D164" t="s">
        <v>75</v>
      </c>
      <c r="E164" t="s">
        <v>10</v>
      </c>
      <c r="F164" s="1">
        <v>2508359</v>
      </c>
      <c r="G164" t="s">
        <v>1616</v>
      </c>
      <c r="H164" t="s">
        <v>1613</v>
      </c>
    </row>
    <row r="165" spans="1:8">
      <c r="A165" t="s">
        <v>43</v>
      </c>
      <c r="B165" t="s">
        <v>44</v>
      </c>
      <c r="C165" t="s">
        <v>45</v>
      </c>
      <c r="D165" t="s">
        <v>46</v>
      </c>
      <c r="E165" t="s">
        <v>10</v>
      </c>
      <c r="F165" s="1">
        <v>975364</v>
      </c>
      <c r="G165" t="s">
        <v>1616</v>
      </c>
      <c r="H165" t="s">
        <v>1613</v>
      </c>
    </row>
    <row r="166" spans="1:8">
      <c r="A166" t="s">
        <v>198</v>
      </c>
      <c r="B166" t="s">
        <v>199</v>
      </c>
      <c r="C166" t="s">
        <v>200</v>
      </c>
      <c r="D166" t="s">
        <v>46</v>
      </c>
      <c r="E166" t="s">
        <v>10</v>
      </c>
      <c r="F166" s="1">
        <v>475200</v>
      </c>
      <c r="G166" t="s">
        <v>1616</v>
      </c>
      <c r="H166" t="s">
        <v>1613</v>
      </c>
    </row>
    <row r="167" spans="1:8">
      <c r="A167" t="s">
        <v>271</v>
      </c>
      <c r="B167" t="s">
        <v>272</v>
      </c>
      <c r="C167" t="s">
        <v>273</v>
      </c>
      <c r="D167" t="s">
        <v>46</v>
      </c>
      <c r="E167" t="s">
        <v>10</v>
      </c>
      <c r="F167" s="1">
        <v>307835</v>
      </c>
      <c r="G167" t="s">
        <v>1616</v>
      </c>
      <c r="H167" t="s">
        <v>1613</v>
      </c>
    </row>
    <row r="168" spans="1:8">
      <c r="A168" t="s">
        <v>348</v>
      </c>
      <c r="B168" t="s">
        <v>349</v>
      </c>
      <c r="C168" t="s">
        <v>350</v>
      </c>
      <c r="D168" t="s">
        <v>46</v>
      </c>
      <c r="E168" t="s">
        <v>10</v>
      </c>
      <c r="F168" s="1">
        <v>256657</v>
      </c>
      <c r="G168" t="s">
        <v>1616</v>
      </c>
      <c r="H168" t="s">
        <v>1613</v>
      </c>
    </row>
    <row r="169" spans="1:8">
      <c r="A169" t="s">
        <v>481</v>
      </c>
      <c r="B169" t="s">
        <v>482</v>
      </c>
      <c r="C169" t="s">
        <v>483</v>
      </c>
      <c r="D169" t="s">
        <v>46</v>
      </c>
      <c r="E169" t="s">
        <v>10</v>
      </c>
      <c r="F169" s="1">
        <v>635000</v>
      </c>
      <c r="G169" t="s">
        <v>1616</v>
      </c>
      <c r="H169" t="s">
        <v>1613</v>
      </c>
    </row>
    <row r="170" spans="1:8">
      <c r="A170" t="s">
        <v>613</v>
      </c>
      <c r="B170" t="s">
        <v>614</v>
      </c>
      <c r="C170" t="s">
        <v>615</v>
      </c>
      <c r="D170" t="s">
        <v>46</v>
      </c>
      <c r="E170" t="s">
        <v>10</v>
      </c>
      <c r="F170" s="1">
        <v>59485</v>
      </c>
      <c r="G170" t="s">
        <v>1616</v>
      </c>
      <c r="H170" t="s">
        <v>1613</v>
      </c>
    </row>
    <row r="171" spans="1:8">
      <c r="A171" t="s">
        <v>620</v>
      </c>
      <c r="B171" t="s">
        <v>621</v>
      </c>
      <c r="C171" t="s">
        <v>622</v>
      </c>
      <c r="D171" t="s">
        <v>46</v>
      </c>
      <c r="E171" t="s">
        <v>10</v>
      </c>
      <c r="F171" s="1">
        <v>240097</v>
      </c>
      <c r="G171" t="s">
        <v>1616</v>
      </c>
      <c r="H171" t="s">
        <v>1613</v>
      </c>
    </row>
    <row r="172" spans="1:8">
      <c r="A172" t="s">
        <v>639</v>
      </c>
      <c r="B172" t="s">
        <v>640</v>
      </c>
      <c r="C172" t="s">
        <v>641</v>
      </c>
      <c r="D172" t="s">
        <v>46</v>
      </c>
      <c r="E172" t="s">
        <v>10</v>
      </c>
      <c r="F172" s="1">
        <v>74450</v>
      </c>
      <c r="G172" t="s">
        <v>1616</v>
      </c>
      <c r="H172" t="s">
        <v>1613</v>
      </c>
    </row>
    <row r="173" spans="1:8">
      <c r="A173" t="s">
        <v>291</v>
      </c>
      <c r="B173" t="s">
        <v>292</v>
      </c>
      <c r="C173" t="s">
        <v>293</v>
      </c>
      <c r="D173" t="s">
        <v>294</v>
      </c>
      <c r="E173" t="s">
        <v>10</v>
      </c>
      <c r="F173" s="1">
        <v>837000</v>
      </c>
      <c r="G173" t="s">
        <v>1624</v>
      </c>
      <c r="H173" t="s">
        <v>1613</v>
      </c>
    </row>
    <row r="174" spans="1:8">
      <c r="A174" t="s">
        <v>89</v>
      </c>
      <c r="B174" t="s">
        <v>90</v>
      </c>
      <c r="C174" t="s">
        <v>91</v>
      </c>
      <c r="D174" t="s">
        <v>92</v>
      </c>
      <c r="E174" t="s">
        <v>10</v>
      </c>
      <c r="F174" s="1">
        <v>279236</v>
      </c>
      <c r="G174" t="s">
        <v>1624</v>
      </c>
      <c r="H174" t="s">
        <v>1613</v>
      </c>
    </row>
    <row r="175" spans="1:8">
      <c r="A175" t="s">
        <v>101</v>
      </c>
      <c r="B175" t="s">
        <v>102</v>
      </c>
      <c r="C175" t="s">
        <v>103</v>
      </c>
      <c r="D175" t="s">
        <v>92</v>
      </c>
      <c r="E175" t="s">
        <v>10</v>
      </c>
      <c r="F175" s="1">
        <v>497259</v>
      </c>
      <c r="G175" t="s">
        <v>1624</v>
      </c>
      <c r="H175" t="s">
        <v>1613</v>
      </c>
    </row>
    <row r="176" spans="1:8">
      <c r="A176" t="s">
        <v>145</v>
      </c>
      <c r="B176" t="s">
        <v>146</v>
      </c>
      <c r="C176" t="s">
        <v>147</v>
      </c>
      <c r="D176" t="s">
        <v>92</v>
      </c>
      <c r="E176" t="s">
        <v>10</v>
      </c>
      <c r="F176" s="1">
        <v>689000</v>
      </c>
      <c r="G176" t="s">
        <v>1624</v>
      </c>
      <c r="H176" t="s">
        <v>1613</v>
      </c>
    </row>
    <row r="177" spans="1:10">
      <c r="A177" t="s">
        <v>153</v>
      </c>
      <c r="B177" t="s">
        <v>24</v>
      </c>
      <c r="C177" t="s">
        <v>154</v>
      </c>
      <c r="D177" t="s">
        <v>92</v>
      </c>
      <c r="E177" t="s">
        <v>10</v>
      </c>
      <c r="F177" s="1">
        <v>149581</v>
      </c>
      <c r="G177" t="s">
        <v>1624</v>
      </c>
      <c r="H177" t="s">
        <v>1613</v>
      </c>
    </row>
    <row r="178" spans="1:10">
      <c r="A178" t="s">
        <v>201</v>
      </c>
      <c r="B178" t="s">
        <v>202</v>
      </c>
      <c r="C178" t="s">
        <v>203</v>
      </c>
      <c r="D178" t="s">
        <v>92</v>
      </c>
      <c r="E178" t="s">
        <v>10</v>
      </c>
      <c r="F178" s="1">
        <v>40485</v>
      </c>
      <c r="G178" t="s">
        <v>1624</v>
      </c>
      <c r="H178" t="s">
        <v>1613</v>
      </c>
    </row>
    <row r="179" spans="1:10">
      <c r="A179" t="s">
        <v>333</v>
      </c>
      <c r="B179" t="s">
        <v>334</v>
      </c>
      <c r="C179" t="s">
        <v>335</v>
      </c>
      <c r="D179" t="s">
        <v>92</v>
      </c>
      <c r="E179" t="s">
        <v>10</v>
      </c>
      <c r="F179" s="1">
        <v>435988</v>
      </c>
      <c r="G179" t="s">
        <v>1624</v>
      </c>
      <c r="H179" t="s">
        <v>1613</v>
      </c>
    </row>
    <row r="180" spans="1:10">
      <c r="A180" t="s">
        <v>389</v>
      </c>
      <c r="B180" t="s">
        <v>390</v>
      </c>
      <c r="C180" t="s">
        <v>391</v>
      </c>
      <c r="D180" t="s">
        <v>92</v>
      </c>
      <c r="E180" t="s">
        <v>10</v>
      </c>
      <c r="F180" s="1">
        <v>77421</v>
      </c>
      <c r="G180" t="s">
        <v>1624</v>
      </c>
      <c r="H180" t="s">
        <v>1613</v>
      </c>
    </row>
    <row r="181" spans="1:10">
      <c r="A181" t="s">
        <v>420</v>
      </c>
      <c r="B181" t="s">
        <v>102</v>
      </c>
      <c r="C181" t="s">
        <v>421</v>
      </c>
      <c r="D181" t="s">
        <v>92</v>
      </c>
      <c r="E181" t="s">
        <v>10</v>
      </c>
      <c r="F181" s="1">
        <v>161153</v>
      </c>
      <c r="G181" t="s">
        <v>1624</v>
      </c>
      <c r="H181" t="s">
        <v>1613</v>
      </c>
    </row>
    <row r="182" spans="1:10">
      <c r="A182" t="s">
        <v>422</v>
      </c>
      <c r="B182" t="s">
        <v>423</v>
      </c>
      <c r="C182" t="s">
        <v>424</v>
      </c>
      <c r="D182" t="s">
        <v>92</v>
      </c>
      <c r="E182" t="s">
        <v>10</v>
      </c>
      <c r="F182" s="1">
        <v>742125</v>
      </c>
      <c r="G182" t="s">
        <v>1624</v>
      </c>
      <c r="H182" t="s">
        <v>1613</v>
      </c>
    </row>
    <row r="183" spans="1:10">
      <c r="A183" t="s">
        <v>458</v>
      </c>
      <c r="B183" t="s">
        <v>459</v>
      </c>
      <c r="C183" t="s">
        <v>460</v>
      </c>
      <c r="D183" t="s">
        <v>92</v>
      </c>
      <c r="E183" t="s">
        <v>10</v>
      </c>
      <c r="F183" s="1">
        <v>165000</v>
      </c>
      <c r="G183" t="s">
        <v>1624</v>
      </c>
      <c r="H183" t="s">
        <v>1613</v>
      </c>
    </row>
    <row r="184" spans="1:10">
      <c r="A184" t="s">
        <v>467</v>
      </c>
      <c r="B184" t="s">
        <v>468</v>
      </c>
      <c r="C184" t="s">
        <v>469</v>
      </c>
      <c r="D184" t="s">
        <v>92</v>
      </c>
      <c r="E184" t="s">
        <v>10</v>
      </c>
      <c r="F184" s="1">
        <v>150000</v>
      </c>
      <c r="G184" t="s">
        <v>1624</v>
      </c>
      <c r="H184" t="s">
        <v>1613</v>
      </c>
    </row>
    <row r="185" spans="1:10">
      <c r="A185" t="s">
        <v>505</v>
      </c>
      <c r="B185" t="s">
        <v>226</v>
      </c>
      <c r="C185" t="s">
        <v>506</v>
      </c>
      <c r="D185" t="s">
        <v>92</v>
      </c>
      <c r="E185" t="s">
        <v>10</v>
      </c>
      <c r="F185" s="1">
        <v>30000</v>
      </c>
      <c r="G185" t="s">
        <v>1624</v>
      </c>
      <c r="H185" t="s">
        <v>1613</v>
      </c>
    </row>
    <row r="186" spans="1:10">
      <c r="A186" t="s">
        <v>513</v>
      </c>
      <c r="B186" t="s">
        <v>514</v>
      </c>
      <c r="C186" t="s">
        <v>515</v>
      </c>
      <c r="D186" t="s">
        <v>92</v>
      </c>
      <c r="E186" t="s">
        <v>10</v>
      </c>
      <c r="F186" s="1">
        <v>987544</v>
      </c>
      <c r="G186" t="s">
        <v>1624</v>
      </c>
      <c r="H186" t="s">
        <v>1613</v>
      </c>
    </row>
    <row r="187" spans="1:10">
      <c r="A187" t="s">
        <v>521</v>
      </c>
      <c r="B187" t="s">
        <v>102</v>
      </c>
      <c r="C187" t="s">
        <v>522</v>
      </c>
      <c r="D187" t="s">
        <v>92</v>
      </c>
      <c r="E187" t="s">
        <v>10</v>
      </c>
      <c r="F187" s="1">
        <v>80000</v>
      </c>
      <c r="G187" t="s">
        <v>1624</v>
      </c>
      <c r="H187" t="s">
        <v>1613</v>
      </c>
    </row>
    <row r="188" spans="1:10">
      <c r="A188" t="s">
        <v>546</v>
      </c>
      <c r="B188" t="s">
        <v>102</v>
      </c>
      <c r="C188" t="s">
        <v>547</v>
      </c>
      <c r="D188" t="s">
        <v>92</v>
      </c>
      <c r="E188" t="s">
        <v>10</v>
      </c>
      <c r="F188" s="1">
        <v>325000</v>
      </c>
      <c r="G188" t="s">
        <v>1624</v>
      </c>
      <c r="H188" t="s">
        <v>1613</v>
      </c>
    </row>
    <row r="189" spans="1:10">
      <c r="A189" t="s">
        <v>576</v>
      </c>
      <c r="B189" t="s">
        <v>102</v>
      </c>
      <c r="C189" t="s">
        <v>577</v>
      </c>
      <c r="D189" t="s">
        <v>92</v>
      </c>
      <c r="E189" t="s">
        <v>10</v>
      </c>
      <c r="F189" s="1">
        <v>5500000</v>
      </c>
      <c r="G189" t="s">
        <v>1624</v>
      </c>
      <c r="H189" t="s">
        <v>1613</v>
      </c>
    </row>
    <row r="190" spans="1:10">
      <c r="A190" t="s">
        <v>216</v>
      </c>
      <c r="B190" t="s">
        <v>217</v>
      </c>
      <c r="C190" t="s">
        <v>218</v>
      </c>
      <c r="D190" t="s">
        <v>219</v>
      </c>
      <c r="E190" t="s">
        <v>10</v>
      </c>
      <c r="F190" s="1">
        <v>200000</v>
      </c>
      <c r="G190" t="s">
        <v>1612</v>
      </c>
      <c r="H190" t="s">
        <v>1613</v>
      </c>
      <c r="J190">
        <f>SUBTOTAL(9,F190:F224)</f>
        <v>21161120</v>
      </c>
    </row>
    <row r="191" spans="1:10">
      <c r="A191" t="s">
        <v>451</v>
      </c>
      <c r="B191" t="s">
        <v>217</v>
      </c>
      <c r="C191" t="s">
        <v>452</v>
      </c>
      <c r="D191" t="s">
        <v>219</v>
      </c>
      <c r="E191" t="s">
        <v>10</v>
      </c>
      <c r="F191" s="1">
        <v>400000</v>
      </c>
      <c r="G191" t="s">
        <v>1612</v>
      </c>
      <c r="H191" t="s">
        <v>1613</v>
      </c>
    </row>
    <row r="192" spans="1:10">
      <c r="A192" t="s">
        <v>565</v>
      </c>
      <c r="B192" t="s">
        <v>217</v>
      </c>
      <c r="C192" t="s">
        <v>566</v>
      </c>
      <c r="D192" t="s">
        <v>219</v>
      </c>
      <c r="E192" t="s">
        <v>10</v>
      </c>
      <c r="F192" s="1">
        <v>5410000</v>
      </c>
      <c r="G192" t="s">
        <v>1612</v>
      </c>
      <c r="H192" t="s">
        <v>1613</v>
      </c>
    </row>
    <row r="193" spans="1:8">
      <c r="A193" t="s">
        <v>677</v>
      </c>
      <c r="B193" t="s">
        <v>678</v>
      </c>
      <c r="C193" t="s">
        <v>679</v>
      </c>
      <c r="D193" t="s">
        <v>219</v>
      </c>
      <c r="E193" t="s">
        <v>10</v>
      </c>
      <c r="F193" s="1">
        <v>321695</v>
      </c>
      <c r="G193" t="s">
        <v>1612</v>
      </c>
      <c r="H193" t="s">
        <v>1613</v>
      </c>
    </row>
    <row r="194" spans="1:8">
      <c r="A194" t="s">
        <v>685</v>
      </c>
      <c r="B194" t="s">
        <v>217</v>
      </c>
      <c r="C194" t="s">
        <v>686</v>
      </c>
      <c r="D194" t="s">
        <v>219</v>
      </c>
      <c r="E194" t="s">
        <v>10</v>
      </c>
      <c r="F194" s="1">
        <v>940000</v>
      </c>
      <c r="G194" t="s">
        <v>1612</v>
      </c>
      <c r="H194" t="s">
        <v>1613</v>
      </c>
    </row>
    <row r="195" spans="1:8">
      <c r="A195" t="s">
        <v>691</v>
      </c>
      <c r="B195" t="s">
        <v>692</v>
      </c>
      <c r="C195" t="s">
        <v>693</v>
      </c>
      <c r="D195" t="s">
        <v>219</v>
      </c>
      <c r="E195" t="s">
        <v>10</v>
      </c>
      <c r="F195" s="1">
        <v>178739</v>
      </c>
      <c r="G195" t="s">
        <v>1612</v>
      </c>
      <c r="H195" t="s">
        <v>1613</v>
      </c>
    </row>
    <row r="196" spans="1:8">
      <c r="A196" t="s">
        <v>97</v>
      </c>
      <c r="B196" t="s">
        <v>98</v>
      </c>
      <c r="C196" t="s">
        <v>99</v>
      </c>
      <c r="D196" t="s">
        <v>100</v>
      </c>
      <c r="E196" t="s">
        <v>10</v>
      </c>
      <c r="F196" s="1">
        <v>738523</v>
      </c>
      <c r="G196" t="s">
        <v>1612</v>
      </c>
      <c r="H196" t="s">
        <v>1613</v>
      </c>
    </row>
    <row r="197" spans="1:8">
      <c r="A197" t="s">
        <v>104</v>
      </c>
      <c r="B197" t="s">
        <v>105</v>
      </c>
      <c r="C197" t="s">
        <v>106</v>
      </c>
      <c r="D197" t="s">
        <v>100</v>
      </c>
      <c r="E197" t="s">
        <v>10</v>
      </c>
      <c r="F197" s="1">
        <v>198050</v>
      </c>
      <c r="G197" t="s">
        <v>1612</v>
      </c>
      <c r="H197" t="s">
        <v>1613</v>
      </c>
    </row>
    <row r="198" spans="1:8">
      <c r="A198" t="s">
        <v>148</v>
      </c>
      <c r="B198" t="s">
        <v>98</v>
      </c>
      <c r="C198" t="s">
        <v>149</v>
      </c>
      <c r="D198" t="s">
        <v>100</v>
      </c>
      <c r="E198" t="s">
        <v>10</v>
      </c>
      <c r="F198" s="1">
        <v>413926</v>
      </c>
      <c r="G198" t="s">
        <v>1612</v>
      </c>
      <c r="H198" t="s">
        <v>1613</v>
      </c>
    </row>
    <row r="199" spans="1:8">
      <c r="A199" t="s">
        <v>177</v>
      </c>
      <c r="B199" t="s">
        <v>98</v>
      </c>
      <c r="C199" t="s">
        <v>178</v>
      </c>
      <c r="D199" t="s">
        <v>100</v>
      </c>
      <c r="E199" t="s">
        <v>10</v>
      </c>
      <c r="F199" s="1">
        <v>1341616</v>
      </c>
      <c r="G199" t="s">
        <v>1612</v>
      </c>
      <c r="H199" t="s">
        <v>1613</v>
      </c>
    </row>
    <row r="200" spans="1:8">
      <c r="A200" t="s">
        <v>259</v>
      </c>
      <c r="B200" t="s">
        <v>98</v>
      </c>
      <c r="C200" t="s">
        <v>260</v>
      </c>
      <c r="D200" t="s">
        <v>100</v>
      </c>
      <c r="E200" t="s">
        <v>10</v>
      </c>
      <c r="F200" s="1">
        <v>592376</v>
      </c>
      <c r="G200" t="s">
        <v>1612</v>
      </c>
      <c r="H200" t="s">
        <v>1613</v>
      </c>
    </row>
    <row r="201" spans="1:8">
      <c r="A201" t="s">
        <v>663</v>
      </c>
      <c r="B201" t="s">
        <v>98</v>
      </c>
      <c r="C201" t="s">
        <v>664</v>
      </c>
      <c r="D201" t="s">
        <v>100</v>
      </c>
      <c r="E201" t="s">
        <v>10</v>
      </c>
      <c r="F201" s="1">
        <v>72691</v>
      </c>
      <c r="G201" t="s">
        <v>1612</v>
      </c>
      <c r="H201" t="s">
        <v>1613</v>
      </c>
    </row>
    <row r="202" spans="1:8">
      <c r="A202" t="s">
        <v>717</v>
      </c>
      <c r="B202" t="s">
        <v>718</v>
      </c>
      <c r="C202" t="s">
        <v>719</v>
      </c>
      <c r="D202" t="s">
        <v>100</v>
      </c>
      <c r="E202" t="s">
        <v>10</v>
      </c>
      <c r="F202" s="1">
        <v>70600</v>
      </c>
      <c r="G202" t="s">
        <v>1612</v>
      </c>
      <c r="H202" t="s">
        <v>1613</v>
      </c>
    </row>
    <row r="203" spans="1:8">
      <c r="A203" t="s">
        <v>556</v>
      </c>
      <c r="B203" t="s">
        <v>557</v>
      </c>
      <c r="C203" t="s">
        <v>558</v>
      </c>
      <c r="D203" t="s">
        <v>559</v>
      </c>
      <c r="E203" t="s">
        <v>10</v>
      </c>
      <c r="F203" s="1">
        <v>850000</v>
      </c>
      <c r="G203" t="s">
        <v>1612</v>
      </c>
      <c r="H203" t="s">
        <v>1613</v>
      </c>
    </row>
    <row r="204" spans="1:8">
      <c r="A204" t="s">
        <v>694</v>
      </c>
      <c r="B204" t="s">
        <v>557</v>
      </c>
      <c r="C204" t="s">
        <v>695</v>
      </c>
      <c r="D204" t="s">
        <v>559</v>
      </c>
      <c r="E204" t="s">
        <v>10</v>
      </c>
      <c r="F204" s="1">
        <v>750000</v>
      </c>
      <c r="G204" t="s">
        <v>1612</v>
      </c>
      <c r="H204" t="s">
        <v>1613</v>
      </c>
    </row>
    <row r="205" spans="1:8">
      <c r="A205" t="s">
        <v>31</v>
      </c>
      <c r="B205" t="s">
        <v>32</v>
      </c>
      <c r="C205" t="s">
        <v>33</v>
      </c>
      <c r="D205" t="s">
        <v>34</v>
      </c>
      <c r="E205" t="s">
        <v>10</v>
      </c>
      <c r="F205" s="1">
        <v>153457</v>
      </c>
      <c r="G205" t="s">
        <v>1612</v>
      </c>
      <c r="H205" t="s">
        <v>1613</v>
      </c>
    </row>
    <row r="206" spans="1:8">
      <c r="A206" t="s">
        <v>51</v>
      </c>
      <c r="B206" t="s">
        <v>32</v>
      </c>
      <c r="C206" t="s">
        <v>52</v>
      </c>
      <c r="D206" t="s">
        <v>34</v>
      </c>
      <c r="E206" t="s">
        <v>10</v>
      </c>
      <c r="F206" s="1">
        <v>43694</v>
      </c>
      <c r="G206" t="s">
        <v>1612</v>
      </c>
      <c r="H206" t="s">
        <v>1613</v>
      </c>
    </row>
    <row r="207" spans="1:8">
      <c r="A207" t="s">
        <v>283</v>
      </c>
      <c r="B207" t="s">
        <v>284</v>
      </c>
      <c r="C207" t="s">
        <v>285</v>
      </c>
      <c r="D207" t="s">
        <v>34</v>
      </c>
      <c r="E207" t="s">
        <v>10</v>
      </c>
      <c r="F207" s="1">
        <v>289418</v>
      </c>
      <c r="G207" t="s">
        <v>1612</v>
      </c>
      <c r="H207" t="s">
        <v>1613</v>
      </c>
    </row>
    <row r="208" spans="1:8">
      <c r="A208" t="s">
        <v>288</v>
      </c>
      <c r="B208" t="s">
        <v>289</v>
      </c>
      <c r="C208" t="s">
        <v>290</v>
      </c>
      <c r="D208" t="s">
        <v>34</v>
      </c>
      <c r="E208" t="s">
        <v>10</v>
      </c>
      <c r="F208" s="1">
        <v>118001</v>
      </c>
      <c r="G208" t="s">
        <v>1612</v>
      </c>
      <c r="H208" t="s">
        <v>1613</v>
      </c>
    </row>
    <row r="209" spans="1:8">
      <c r="A209" t="s">
        <v>331</v>
      </c>
      <c r="B209" t="s">
        <v>32</v>
      </c>
      <c r="C209" t="s">
        <v>332</v>
      </c>
      <c r="D209" t="s">
        <v>34</v>
      </c>
      <c r="E209" t="s">
        <v>10</v>
      </c>
      <c r="F209" s="1">
        <v>600000</v>
      </c>
      <c r="G209" t="s">
        <v>1612</v>
      </c>
      <c r="H209" t="s">
        <v>1613</v>
      </c>
    </row>
    <row r="210" spans="1:8">
      <c r="A210" t="s">
        <v>357</v>
      </c>
      <c r="B210" t="s">
        <v>32</v>
      </c>
      <c r="C210" t="s">
        <v>358</v>
      </c>
      <c r="D210" t="s">
        <v>34</v>
      </c>
      <c r="E210" t="s">
        <v>10</v>
      </c>
      <c r="F210" s="1">
        <v>50000</v>
      </c>
      <c r="G210" t="s">
        <v>1612</v>
      </c>
      <c r="H210" t="s">
        <v>1613</v>
      </c>
    </row>
    <row r="211" spans="1:8">
      <c r="A211" t="s">
        <v>359</v>
      </c>
      <c r="B211" t="s">
        <v>32</v>
      </c>
      <c r="C211" t="s">
        <v>360</v>
      </c>
      <c r="D211" t="s">
        <v>34</v>
      </c>
      <c r="E211" t="s">
        <v>10</v>
      </c>
      <c r="F211" s="1">
        <v>48302</v>
      </c>
      <c r="G211" t="s">
        <v>1612</v>
      </c>
      <c r="H211" t="s">
        <v>1613</v>
      </c>
    </row>
    <row r="212" spans="1:8">
      <c r="A212" t="s">
        <v>431</v>
      </c>
      <c r="B212" t="s">
        <v>432</v>
      </c>
      <c r="C212" t="s">
        <v>433</v>
      </c>
      <c r="D212" t="s">
        <v>34</v>
      </c>
      <c r="E212" t="s">
        <v>10</v>
      </c>
      <c r="F212" s="1">
        <v>20000</v>
      </c>
      <c r="G212" t="s">
        <v>1612</v>
      </c>
      <c r="H212" t="s">
        <v>1613</v>
      </c>
    </row>
    <row r="213" spans="1:8">
      <c r="A213" t="s">
        <v>602</v>
      </c>
      <c r="B213" t="s">
        <v>603</v>
      </c>
      <c r="C213" t="s">
        <v>604</v>
      </c>
      <c r="D213" t="s">
        <v>34</v>
      </c>
      <c r="E213" t="s">
        <v>10</v>
      </c>
      <c r="F213" s="1">
        <v>241599</v>
      </c>
      <c r="G213" t="s">
        <v>1612</v>
      </c>
      <c r="H213" t="s">
        <v>1613</v>
      </c>
    </row>
    <row r="214" spans="1:8">
      <c r="A214" t="s">
        <v>194</v>
      </c>
      <c r="B214" t="s">
        <v>195</v>
      </c>
      <c r="C214" t="s">
        <v>196</v>
      </c>
      <c r="D214" t="s">
        <v>197</v>
      </c>
      <c r="E214" t="s">
        <v>10</v>
      </c>
      <c r="F214" s="1">
        <v>344000</v>
      </c>
      <c r="G214" t="s">
        <v>1612</v>
      </c>
      <c r="H214" t="s">
        <v>1613</v>
      </c>
    </row>
    <row r="215" spans="1:8">
      <c r="A215" t="s">
        <v>286</v>
      </c>
      <c r="B215" t="s">
        <v>195</v>
      </c>
      <c r="C215" t="s">
        <v>287</v>
      </c>
      <c r="D215" t="s">
        <v>197</v>
      </c>
      <c r="E215" t="s">
        <v>10</v>
      </c>
      <c r="F215" s="1">
        <v>2900300</v>
      </c>
      <c r="G215" t="s">
        <v>1612</v>
      </c>
      <c r="H215" t="s">
        <v>1613</v>
      </c>
    </row>
    <row r="216" spans="1:8">
      <c r="A216" t="s">
        <v>305</v>
      </c>
      <c r="B216" t="s">
        <v>195</v>
      </c>
      <c r="C216" t="s">
        <v>306</v>
      </c>
      <c r="D216" t="s">
        <v>197</v>
      </c>
      <c r="E216" t="s">
        <v>10</v>
      </c>
      <c r="F216" s="1">
        <v>154000</v>
      </c>
      <c r="G216" t="s">
        <v>1612</v>
      </c>
      <c r="H216" t="s">
        <v>1613</v>
      </c>
    </row>
    <row r="217" spans="1:8">
      <c r="A217" t="s">
        <v>307</v>
      </c>
      <c r="B217" t="s">
        <v>195</v>
      </c>
      <c r="C217" t="s">
        <v>308</v>
      </c>
      <c r="D217" t="s">
        <v>197</v>
      </c>
      <c r="E217" t="s">
        <v>10</v>
      </c>
      <c r="F217" s="1">
        <v>120000</v>
      </c>
      <c r="G217" t="s">
        <v>1612</v>
      </c>
      <c r="H217" t="s">
        <v>1613</v>
      </c>
    </row>
    <row r="218" spans="1:8">
      <c r="A218" t="s">
        <v>434</v>
      </c>
      <c r="B218" t="s">
        <v>195</v>
      </c>
      <c r="C218" t="s">
        <v>435</v>
      </c>
      <c r="D218" t="s">
        <v>197</v>
      </c>
      <c r="E218" t="s">
        <v>10</v>
      </c>
      <c r="F218" s="1">
        <v>220000</v>
      </c>
      <c r="G218" t="s">
        <v>1612</v>
      </c>
      <c r="H218" t="s">
        <v>1613</v>
      </c>
    </row>
    <row r="219" spans="1:8">
      <c r="A219" t="s">
        <v>107</v>
      </c>
      <c r="B219" t="s">
        <v>108</v>
      </c>
      <c r="C219" t="s">
        <v>109</v>
      </c>
      <c r="D219" t="s">
        <v>110</v>
      </c>
      <c r="E219" t="s">
        <v>10</v>
      </c>
      <c r="F219" s="1">
        <v>1404493</v>
      </c>
      <c r="G219" t="s">
        <v>1612</v>
      </c>
      <c r="H219" t="s">
        <v>1613</v>
      </c>
    </row>
    <row r="220" spans="1:8">
      <c r="A220" t="s">
        <v>243</v>
      </c>
      <c r="B220" t="s">
        <v>244</v>
      </c>
      <c r="C220" t="s">
        <v>245</v>
      </c>
      <c r="D220" t="s">
        <v>246</v>
      </c>
      <c r="E220" t="s">
        <v>10</v>
      </c>
      <c r="F220" s="1">
        <v>43735</v>
      </c>
      <c r="G220" t="s">
        <v>1612</v>
      </c>
      <c r="H220" t="s">
        <v>1613</v>
      </c>
    </row>
    <row r="221" spans="1:8">
      <c r="A221" t="s">
        <v>644</v>
      </c>
      <c r="B221" t="s">
        <v>645</v>
      </c>
      <c r="C221" t="s">
        <v>646</v>
      </c>
      <c r="D221" t="s">
        <v>246</v>
      </c>
      <c r="E221" t="s">
        <v>10</v>
      </c>
      <c r="F221" s="1">
        <v>157000</v>
      </c>
      <c r="G221" t="s">
        <v>1612</v>
      </c>
      <c r="H221" t="s">
        <v>1613</v>
      </c>
    </row>
    <row r="222" spans="1:8">
      <c r="A222" t="s">
        <v>298</v>
      </c>
      <c r="B222" t="s">
        <v>299</v>
      </c>
      <c r="C222" t="s">
        <v>300</v>
      </c>
      <c r="D222" t="s">
        <v>301</v>
      </c>
      <c r="E222" t="s">
        <v>10</v>
      </c>
      <c r="F222" s="1">
        <v>76644</v>
      </c>
      <c r="G222" t="s">
        <v>1612</v>
      </c>
      <c r="H222" t="s">
        <v>1613</v>
      </c>
    </row>
    <row r="223" spans="1:8">
      <c r="A223" t="s">
        <v>499</v>
      </c>
      <c r="B223" t="s">
        <v>500</v>
      </c>
      <c r="C223" t="s">
        <v>501</v>
      </c>
      <c r="D223" t="s">
        <v>301</v>
      </c>
      <c r="E223" t="s">
        <v>10</v>
      </c>
      <c r="F223" s="1">
        <v>88261</v>
      </c>
      <c r="G223" t="s">
        <v>1612</v>
      </c>
      <c r="H223" t="s">
        <v>1613</v>
      </c>
    </row>
    <row r="224" spans="1:8">
      <c r="A224" t="s">
        <v>519</v>
      </c>
      <c r="B224" t="s">
        <v>500</v>
      </c>
      <c r="C224" t="s">
        <v>520</v>
      </c>
      <c r="D224" t="s">
        <v>301</v>
      </c>
      <c r="E224" t="s">
        <v>10</v>
      </c>
      <c r="F224" s="1">
        <v>1610000</v>
      </c>
      <c r="G224" t="s">
        <v>1612</v>
      </c>
      <c r="H224" t="s">
        <v>1613</v>
      </c>
    </row>
    <row r="225" spans="1:8">
      <c r="A225" t="s">
        <v>225</v>
      </c>
      <c r="B225" t="s">
        <v>226</v>
      </c>
      <c r="C225" t="s">
        <v>227</v>
      </c>
      <c r="D225" t="s">
        <v>228</v>
      </c>
      <c r="E225" t="s">
        <v>10</v>
      </c>
      <c r="F225" s="1">
        <v>30585</v>
      </c>
      <c r="G225" t="s">
        <v>1622</v>
      </c>
      <c r="H225" t="s">
        <v>1613</v>
      </c>
    </row>
    <row r="226" spans="1:8">
      <c r="A226" t="s">
        <v>261</v>
      </c>
      <c r="B226" t="s">
        <v>262</v>
      </c>
      <c r="C226" t="s">
        <v>263</v>
      </c>
      <c r="D226" t="s">
        <v>228</v>
      </c>
      <c r="E226" t="s">
        <v>10</v>
      </c>
      <c r="F226" s="1">
        <v>541720</v>
      </c>
      <c r="G226" t="s">
        <v>1622</v>
      </c>
      <c r="H226" t="s">
        <v>1613</v>
      </c>
    </row>
    <row r="227" spans="1:8">
      <c r="A227" t="s">
        <v>364</v>
      </c>
      <c r="B227" t="s">
        <v>365</v>
      </c>
      <c r="C227" t="s">
        <v>366</v>
      </c>
      <c r="D227" t="s">
        <v>228</v>
      </c>
      <c r="E227" t="s">
        <v>10</v>
      </c>
      <c r="F227" s="1">
        <v>131000</v>
      </c>
      <c r="G227" t="s">
        <v>1622</v>
      </c>
      <c r="H227" t="s">
        <v>1613</v>
      </c>
    </row>
    <row r="228" spans="1:8">
      <c r="A228" t="s">
        <v>367</v>
      </c>
      <c r="B228" t="s">
        <v>365</v>
      </c>
      <c r="C228" t="s">
        <v>368</v>
      </c>
      <c r="D228" t="s">
        <v>228</v>
      </c>
      <c r="E228" t="s">
        <v>10</v>
      </c>
      <c r="F228" s="1">
        <v>108625</v>
      </c>
      <c r="G228" t="s">
        <v>1622</v>
      </c>
      <c r="H228" t="s">
        <v>1613</v>
      </c>
    </row>
    <row r="229" spans="1:8">
      <c r="A229" t="s">
        <v>436</v>
      </c>
      <c r="B229" t="s">
        <v>437</v>
      </c>
      <c r="C229" t="s">
        <v>438</v>
      </c>
      <c r="D229" t="s">
        <v>228</v>
      </c>
      <c r="E229" t="s">
        <v>10</v>
      </c>
      <c r="F229" s="1">
        <v>62000</v>
      </c>
      <c r="G229" t="s">
        <v>1622</v>
      </c>
      <c r="H229" t="s">
        <v>1613</v>
      </c>
    </row>
    <row r="230" spans="1:8">
      <c r="A230" t="s">
        <v>551</v>
      </c>
      <c r="B230" t="s">
        <v>365</v>
      </c>
      <c r="C230" t="s">
        <v>552</v>
      </c>
      <c r="D230" t="s">
        <v>228</v>
      </c>
      <c r="E230" t="s">
        <v>10</v>
      </c>
      <c r="F230" s="1">
        <v>2397388</v>
      </c>
      <c r="G230" t="s">
        <v>1622</v>
      </c>
      <c r="H230" t="s">
        <v>1613</v>
      </c>
    </row>
    <row r="231" spans="1:8">
      <c r="A231" t="s">
        <v>567</v>
      </c>
      <c r="B231" t="s">
        <v>365</v>
      </c>
      <c r="C231" t="s">
        <v>568</v>
      </c>
      <c r="D231" t="s">
        <v>228</v>
      </c>
      <c r="E231" t="s">
        <v>10</v>
      </c>
      <c r="F231" s="1">
        <v>1818627</v>
      </c>
      <c r="G231" t="s">
        <v>1622</v>
      </c>
      <c r="H231" t="s">
        <v>1613</v>
      </c>
    </row>
    <row r="232" spans="1:8">
      <c r="A232" t="s">
        <v>574</v>
      </c>
      <c r="B232" t="s">
        <v>365</v>
      </c>
      <c r="C232" t="s">
        <v>575</v>
      </c>
      <c r="D232" t="s">
        <v>228</v>
      </c>
      <c r="E232" t="s">
        <v>10</v>
      </c>
      <c r="F232" s="1">
        <v>711499</v>
      </c>
      <c r="G232" t="s">
        <v>1622</v>
      </c>
      <c r="H232" t="s">
        <v>1613</v>
      </c>
    </row>
    <row r="233" spans="1:8">
      <c r="A233" t="s">
        <v>710</v>
      </c>
      <c r="B233" t="s">
        <v>365</v>
      </c>
      <c r="C233" t="s">
        <v>711</v>
      </c>
      <c r="D233" t="s">
        <v>228</v>
      </c>
      <c r="E233" t="s">
        <v>10</v>
      </c>
      <c r="F233" s="1">
        <v>1542000</v>
      </c>
      <c r="G233" t="s">
        <v>1622</v>
      </c>
      <c r="H233" t="s">
        <v>1613</v>
      </c>
    </row>
    <row r="234" spans="1:8">
      <c r="A234" t="s">
        <v>207</v>
      </c>
      <c r="B234" t="s">
        <v>208</v>
      </c>
      <c r="C234" t="s">
        <v>209</v>
      </c>
      <c r="D234" t="s">
        <v>210</v>
      </c>
      <c r="E234" t="s">
        <v>10</v>
      </c>
      <c r="F234" s="1">
        <v>600000</v>
      </c>
      <c r="G234" t="s">
        <v>1622</v>
      </c>
      <c r="H234" t="s">
        <v>1613</v>
      </c>
    </row>
    <row r="235" spans="1:8">
      <c r="A235" t="s">
        <v>214</v>
      </c>
      <c r="B235" t="s">
        <v>208</v>
      </c>
      <c r="C235" t="s">
        <v>215</v>
      </c>
      <c r="D235" t="s">
        <v>210</v>
      </c>
      <c r="E235" t="s">
        <v>10</v>
      </c>
      <c r="F235" s="1">
        <v>200000</v>
      </c>
      <c r="G235" t="s">
        <v>1622</v>
      </c>
      <c r="H235" t="s">
        <v>1613</v>
      </c>
    </row>
    <row r="236" spans="1:8">
      <c r="A236" t="s">
        <v>623</v>
      </c>
      <c r="B236" t="s">
        <v>624</v>
      </c>
      <c r="C236" t="s">
        <v>625</v>
      </c>
      <c r="D236" t="s">
        <v>210</v>
      </c>
      <c r="E236" t="s">
        <v>10</v>
      </c>
      <c r="F236" s="1">
        <v>139797</v>
      </c>
      <c r="G236" t="s">
        <v>1622</v>
      </c>
      <c r="H236" t="s">
        <v>1613</v>
      </c>
    </row>
    <row r="237" spans="1:8">
      <c r="A237" t="s">
        <v>53</v>
      </c>
      <c r="B237" t="s">
        <v>54</v>
      </c>
      <c r="C237" t="s">
        <v>55</v>
      </c>
      <c r="D237" t="s">
        <v>56</v>
      </c>
      <c r="E237" t="s">
        <v>10</v>
      </c>
      <c r="F237" s="1">
        <v>50800</v>
      </c>
      <c r="G237" t="s">
        <v>1622</v>
      </c>
      <c r="H237" t="s">
        <v>1613</v>
      </c>
    </row>
    <row r="238" spans="1:8">
      <c r="A238" t="s">
        <v>252</v>
      </c>
      <c r="B238" t="s">
        <v>253</v>
      </c>
      <c r="C238" t="s">
        <v>254</v>
      </c>
      <c r="D238" t="s">
        <v>56</v>
      </c>
      <c r="E238" t="s">
        <v>10</v>
      </c>
      <c r="F238" s="1">
        <v>317150</v>
      </c>
      <c r="G238" t="s">
        <v>1622</v>
      </c>
      <c r="H238" t="s">
        <v>1613</v>
      </c>
    </row>
    <row r="239" spans="1:8">
      <c r="A239" t="s">
        <v>593</v>
      </c>
      <c r="B239" t="s">
        <v>594</v>
      </c>
      <c r="C239" t="s">
        <v>595</v>
      </c>
      <c r="D239" t="s">
        <v>56</v>
      </c>
      <c r="E239" t="s">
        <v>10</v>
      </c>
      <c r="F239" s="1">
        <v>64812</v>
      </c>
      <c r="G239" t="s">
        <v>1622</v>
      </c>
      <c r="H239" t="s">
        <v>1613</v>
      </c>
    </row>
    <row r="240" spans="1:8">
      <c r="A240" t="s">
        <v>702</v>
      </c>
      <c r="B240" t="s">
        <v>703</v>
      </c>
      <c r="C240" t="s">
        <v>704</v>
      </c>
      <c r="D240" t="s">
        <v>56</v>
      </c>
      <c r="E240" t="s">
        <v>10</v>
      </c>
      <c r="F240" s="1">
        <v>476000</v>
      </c>
      <c r="G240" t="s">
        <v>1622</v>
      </c>
      <c r="H240" t="s">
        <v>1613</v>
      </c>
    </row>
    <row r="241" spans="1:8">
      <c r="A241" t="s">
        <v>487</v>
      </c>
      <c r="B241" t="s">
        <v>488</v>
      </c>
      <c r="C241" t="s">
        <v>489</v>
      </c>
      <c r="D241" t="s">
        <v>490</v>
      </c>
      <c r="E241" t="s">
        <v>10</v>
      </c>
      <c r="F241" s="1">
        <v>1402385</v>
      </c>
      <c r="G241" t="s">
        <v>1627</v>
      </c>
      <c r="H241" t="s">
        <v>1613</v>
      </c>
    </row>
    <row r="242" spans="1:8">
      <c r="A242" t="s">
        <v>674</v>
      </c>
      <c r="B242" t="s">
        <v>675</v>
      </c>
      <c r="C242" t="s">
        <v>676</v>
      </c>
      <c r="D242" t="s">
        <v>490</v>
      </c>
      <c r="E242" t="s">
        <v>10</v>
      </c>
      <c r="F242" s="1">
        <v>147266</v>
      </c>
      <c r="G242" t="s">
        <v>1627</v>
      </c>
      <c r="H242" t="s">
        <v>1613</v>
      </c>
    </row>
    <row r="243" spans="1:8">
      <c r="A243" t="s">
        <v>589</v>
      </c>
      <c r="B243" t="s">
        <v>590</v>
      </c>
      <c r="C243" t="s">
        <v>591</v>
      </c>
      <c r="D243" t="s">
        <v>592</v>
      </c>
      <c r="E243" t="s">
        <v>10</v>
      </c>
      <c r="F243" s="1">
        <v>300000</v>
      </c>
      <c r="G243" t="s">
        <v>1627</v>
      </c>
      <c r="H243" t="s">
        <v>1613</v>
      </c>
    </row>
    <row r="244" spans="1:8">
      <c r="A244" t="s">
        <v>647</v>
      </c>
      <c r="B244" t="s">
        <v>648</v>
      </c>
      <c r="C244" t="s">
        <v>649</v>
      </c>
      <c r="D244" t="s">
        <v>650</v>
      </c>
      <c r="E244" t="s">
        <v>10</v>
      </c>
      <c r="F244" s="1">
        <v>136100</v>
      </c>
      <c r="G244" t="s">
        <v>1629</v>
      </c>
      <c r="H244" t="s">
        <v>1613</v>
      </c>
    </row>
    <row r="245" spans="1:8">
      <c r="A245" t="s">
        <v>671</v>
      </c>
      <c r="B245" t="s">
        <v>672</v>
      </c>
      <c r="C245" t="s">
        <v>673</v>
      </c>
      <c r="D245" t="s">
        <v>650</v>
      </c>
      <c r="E245" t="s">
        <v>10</v>
      </c>
      <c r="F245" s="1">
        <v>247860</v>
      </c>
      <c r="G245" t="s">
        <v>1629</v>
      </c>
      <c r="H245" t="s">
        <v>1613</v>
      </c>
    </row>
    <row r="246" spans="1:8">
      <c r="A246" t="s">
        <v>687</v>
      </c>
      <c r="B246" t="s">
        <v>672</v>
      </c>
      <c r="C246" t="s">
        <v>688</v>
      </c>
      <c r="D246" t="s">
        <v>650</v>
      </c>
      <c r="E246" t="s">
        <v>10</v>
      </c>
      <c r="F246" s="1">
        <v>38400</v>
      </c>
      <c r="G246" t="s">
        <v>1629</v>
      </c>
      <c r="H246" t="s">
        <v>1613</v>
      </c>
    </row>
    <row r="247" spans="1:8">
      <c r="A247" t="s">
        <v>708</v>
      </c>
      <c r="B247" t="s">
        <v>672</v>
      </c>
      <c r="C247" t="s">
        <v>709</v>
      </c>
      <c r="D247" t="s">
        <v>650</v>
      </c>
      <c r="E247" t="s">
        <v>10</v>
      </c>
      <c r="F247" s="1">
        <v>106920</v>
      </c>
      <c r="G247" t="s">
        <v>1629</v>
      </c>
      <c r="H247" t="s">
        <v>1613</v>
      </c>
    </row>
    <row r="248" spans="1:8">
      <c r="A248" t="s">
        <v>715</v>
      </c>
      <c r="B248" t="s">
        <v>672</v>
      </c>
      <c r="C248" t="s">
        <v>716</v>
      </c>
      <c r="D248" t="s">
        <v>650</v>
      </c>
      <c r="E248" t="s">
        <v>10</v>
      </c>
      <c r="F248" s="1">
        <v>181140</v>
      </c>
      <c r="G248" t="s">
        <v>1629</v>
      </c>
      <c r="H248" t="s">
        <v>1613</v>
      </c>
    </row>
    <row r="250" spans="1:8">
      <c r="F250" s="1">
        <f>SUM(F2:F249)</f>
        <v>154884258</v>
      </c>
    </row>
    <row r="252" spans="1:8">
      <c r="F252" s="1">
        <f>F2+F3+F4+F5+F6+F7+F8+F9+F10+F11+F12+F13+F14+F15+F16+F17+F18+F19+F20+F21+F22+F23+F24+F25+F26+F27+F28+F29+F30+F31+F32+F33+F34+F35+F36+F37+F38+F39+F40+F41+F42++F43+F44+F45+F46+F47+F48+F49+F50+F51+F52+F53+F54+F55+F56+F57+F58+F59+F60+F61+F62+F63+F64+F65+F66+F67+F68+F69+F70+F71+F72+F73+F74+F75+F76+F77+F78+F79+F80+F81+F82+F83+F84+F85+F86+F87+F88+F89+F90+F91+F92+F93+F94+F95+F96+F97+F98+F99+F100+F101+F102+F103+F104+F105+F106+F107+F108+F109+F110+F111+F112+F113</f>
        <v>77079568</v>
      </c>
      <c r="H252" t="s">
        <v>1615</v>
      </c>
    </row>
    <row r="253" spans="1:8">
      <c r="F253" s="1">
        <f>F114+F115+F116+F117+F118+F119+F120+F121+F122+F123+F124+F125+F126+F127+F128+F129+F130+F131+F132+F133+F134</f>
        <v>8477399</v>
      </c>
      <c r="H253" t="s">
        <v>1620</v>
      </c>
    </row>
    <row r="254" spans="1:8">
      <c r="F254" s="1">
        <f>F135+F136+F137+F138+F139+F140+F141+F142+F143+F144+F145+F146+F147+F148+F149+F150+F151+F152+F153+F154+F155+F156+F157+F158+F159+F160+F161+F162+F163+F164+F165+F166+F167+F168+F169+F170+F171+F172+F173+F174+F175+F176+F177+F178+F179+F180+F181+F182+F183+F184+F185+F186+F187+F188+F189+F190+F191+F192+F193+F194+F195+F196+F197+F198+F199+F200+F201+F202+F203+F204+F205+F206+F207+F208+F209+F210+F211+F212+F213+F214+F215+F216+F217+F218+F219+F220+F221+F222+F223+F224+F225+F226+F227+F228+F229+F230+F231+F232+F233+F234+F235+F236+F237+F238+F239+F240+F241+F242+F243+F244+F245+F246+F247+F248</f>
        <v>69327291</v>
      </c>
      <c r="H254" t="s">
        <v>1613</v>
      </c>
    </row>
    <row r="256" spans="1:8">
      <c r="F256" s="1">
        <f>SUM(F252:F255)</f>
        <v>154884258</v>
      </c>
    </row>
    <row r="259" spans="6:8">
      <c r="F259" s="1">
        <f>F252</f>
        <v>77079568</v>
      </c>
      <c r="H259" t="s">
        <v>1615</v>
      </c>
    </row>
    <row r="260" spans="6:8">
      <c r="F260" s="1">
        <f>F253+F254</f>
        <v>77804690</v>
      </c>
      <c r="H260" t="s">
        <v>1631</v>
      </c>
    </row>
  </sheetData>
  <autoFilter ref="A1:H248">
    <filterColumn colId="7">
      <filters>
        <filter val="NATS"/>
      </filters>
    </filterColumn>
  </autoFilter>
  <sortState ref="A2:H248">
    <sortCondition ref="H2:H248"/>
    <sortCondition ref="G2:G248"/>
    <sortCondition ref="D2:D248"/>
  </sortState>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G11"/>
  <sheetViews>
    <sheetView workbookViewId="0">
      <selection activeCell="C1" sqref="A1:XFD1"/>
    </sheetView>
  </sheetViews>
  <sheetFormatPr defaultRowHeight="15"/>
  <cols>
    <col min="1" max="1" width="19.140625" bestFit="1" customWidth="1"/>
    <col min="2" max="2" width="74.5703125" bestFit="1" customWidth="1"/>
    <col min="3" max="3" width="76.28515625" bestFit="1" customWidth="1"/>
    <col min="4" max="4" width="22" bestFit="1" customWidth="1"/>
    <col min="5" max="5" width="5.5703125" bestFit="1" customWidth="1"/>
    <col min="6" max="6" width="13.5703125" bestFit="1" customWidth="1"/>
  </cols>
  <sheetData>
    <row r="1" spans="1:7">
      <c r="A1" t="s">
        <v>0</v>
      </c>
      <c r="B1" t="s">
        <v>1</v>
      </c>
      <c r="C1" t="s">
        <v>2</v>
      </c>
      <c r="D1" t="s">
        <v>3</v>
      </c>
      <c r="E1" t="s">
        <v>4</v>
      </c>
      <c r="F1" t="s">
        <v>5</v>
      </c>
    </row>
    <row r="2" spans="1:7">
      <c r="A2" t="s">
        <v>729</v>
      </c>
      <c r="B2" t="s">
        <v>730</v>
      </c>
      <c r="C2" t="s">
        <v>731</v>
      </c>
      <c r="D2" t="s">
        <v>732</v>
      </c>
      <c r="E2" t="s">
        <v>733</v>
      </c>
      <c r="F2" s="1">
        <v>6582500</v>
      </c>
    </row>
    <row r="3" spans="1:7">
      <c r="A3" t="s">
        <v>734</v>
      </c>
      <c r="B3" t="s">
        <v>735</v>
      </c>
      <c r="C3" t="s">
        <v>736</v>
      </c>
      <c r="D3" t="s">
        <v>732</v>
      </c>
      <c r="E3" t="s">
        <v>733</v>
      </c>
      <c r="F3" s="1">
        <v>440000</v>
      </c>
    </row>
    <row r="4" spans="1:7">
      <c r="A4" t="s">
        <v>737</v>
      </c>
      <c r="B4" t="s">
        <v>738</v>
      </c>
      <c r="C4" t="s">
        <v>739</v>
      </c>
      <c r="D4" t="s">
        <v>732</v>
      </c>
      <c r="E4" t="s">
        <v>733</v>
      </c>
      <c r="F4" s="1">
        <v>248680</v>
      </c>
    </row>
    <row r="5" spans="1:7">
      <c r="A5" t="s">
        <v>740</v>
      </c>
      <c r="B5" t="s">
        <v>741</v>
      </c>
      <c r="C5" t="s">
        <v>742</v>
      </c>
      <c r="D5" t="s">
        <v>732</v>
      </c>
      <c r="E5" t="s">
        <v>733</v>
      </c>
      <c r="F5" s="1">
        <v>810050</v>
      </c>
    </row>
    <row r="6" spans="1:7">
      <c r="A6" t="s">
        <v>743</v>
      </c>
      <c r="B6" t="s">
        <v>744</v>
      </c>
      <c r="C6" t="s">
        <v>745</v>
      </c>
      <c r="D6" t="s">
        <v>732</v>
      </c>
      <c r="E6" t="s">
        <v>733</v>
      </c>
      <c r="F6" s="1">
        <v>804429</v>
      </c>
    </row>
    <row r="7" spans="1:7">
      <c r="A7" t="s">
        <v>746</v>
      </c>
      <c r="B7" t="s">
        <v>579</v>
      </c>
      <c r="C7" t="s">
        <v>747</v>
      </c>
      <c r="D7" t="s">
        <v>732</v>
      </c>
      <c r="E7" t="s">
        <v>733</v>
      </c>
      <c r="F7" s="1">
        <v>712971</v>
      </c>
    </row>
    <row r="8" spans="1:7">
      <c r="F8" s="1">
        <f>SUM(F2:F7)</f>
        <v>9598630</v>
      </c>
    </row>
    <row r="11" spans="1:7">
      <c r="F11" s="1">
        <f>F8</f>
        <v>9598630</v>
      </c>
      <c r="G11" t="s">
        <v>1615</v>
      </c>
    </row>
  </sheetData>
  <autoFilter ref="A1:G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75"/>
  <sheetViews>
    <sheetView workbookViewId="0">
      <selection activeCell="M17" sqref="M17"/>
    </sheetView>
  </sheetViews>
  <sheetFormatPr defaultRowHeight="15"/>
  <cols>
    <col min="1" max="1" width="19.140625" bestFit="1" customWidth="1"/>
    <col min="2" max="2" width="63.85546875" bestFit="1" customWidth="1"/>
    <col min="3" max="3" width="71.85546875" bestFit="1" customWidth="1"/>
    <col min="4" max="4" width="22" bestFit="1" customWidth="1"/>
    <col min="5" max="5" width="5.5703125" bestFit="1" customWidth="1"/>
    <col min="6" max="6" width="13.5703125" bestFit="1" customWidth="1"/>
  </cols>
  <sheetData>
    <row r="1" spans="1:8">
      <c r="A1" t="s">
        <v>0</v>
      </c>
      <c r="B1" t="s">
        <v>1</v>
      </c>
      <c r="C1" t="s">
        <v>2</v>
      </c>
      <c r="D1" t="s">
        <v>3</v>
      </c>
      <c r="E1" t="s">
        <v>4</v>
      </c>
      <c r="F1" t="s">
        <v>5</v>
      </c>
      <c r="G1" t="s">
        <v>1632</v>
      </c>
      <c r="H1" t="s">
        <v>1611</v>
      </c>
    </row>
    <row r="2" spans="1:8">
      <c r="A2" t="s">
        <v>784</v>
      </c>
      <c r="B2" t="s">
        <v>785</v>
      </c>
      <c r="C2" t="s">
        <v>786</v>
      </c>
      <c r="D2" t="s">
        <v>787</v>
      </c>
      <c r="E2" t="s">
        <v>752</v>
      </c>
      <c r="F2" s="1">
        <v>800000</v>
      </c>
      <c r="G2" t="s">
        <v>1641</v>
      </c>
      <c r="H2" t="s">
        <v>1615</v>
      </c>
    </row>
    <row r="3" spans="1:8">
      <c r="A3" t="s">
        <v>854</v>
      </c>
      <c r="B3" t="s">
        <v>785</v>
      </c>
      <c r="C3" t="s">
        <v>855</v>
      </c>
      <c r="D3" t="s">
        <v>787</v>
      </c>
      <c r="E3" t="s">
        <v>752</v>
      </c>
      <c r="F3" s="1">
        <v>500000</v>
      </c>
      <c r="G3" t="s">
        <v>1641</v>
      </c>
      <c r="H3" t="s">
        <v>1615</v>
      </c>
    </row>
    <row r="4" spans="1:8">
      <c r="A4" t="s">
        <v>757</v>
      </c>
      <c r="B4" t="s">
        <v>758</v>
      </c>
      <c r="C4" t="s">
        <v>759</v>
      </c>
      <c r="D4" t="s">
        <v>760</v>
      </c>
      <c r="E4" t="s">
        <v>752</v>
      </c>
      <c r="F4" s="1">
        <v>299000</v>
      </c>
      <c r="G4" t="s">
        <v>1638</v>
      </c>
      <c r="H4" t="s">
        <v>1615</v>
      </c>
    </row>
    <row r="5" spans="1:8">
      <c r="A5" t="s">
        <v>938</v>
      </c>
      <c r="B5" t="s">
        <v>939</v>
      </c>
      <c r="C5" t="s">
        <v>940</v>
      </c>
      <c r="D5" t="s">
        <v>760</v>
      </c>
      <c r="E5" t="s">
        <v>752</v>
      </c>
      <c r="F5" s="1">
        <v>20400</v>
      </c>
      <c r="G5" t="s">
        <v>1638</v>
      </c>
      <c r="H5" t="s">
        <v>1615</v>
      </c>
    </row>
    <row r="6" spans="1:8">
      <c r="A6" t="s">
        <v>817</v>
      </c>
      <c r="B6" t="s">
        <v>818</v>
      </c>
      <c r="C6" t="s">
        <v>819</v>
      </c>
      <c r="D6" t="s">
        <v>820</v>
      </c>
      <c r="E6" t="s">
        <v>752</v>
      </c>
      <c r="F6" s="1">
        <v>362000</v>
      </c>
      <c r="G6" t="s">
        <v>1639</v>
      </c>
      <c r="H6" t="s">
        <v>1634</v>
      </c>
    </row>
    <row r="7" spans="1:8">
      <c r="A7" t="s">
        <v>846</v>
      </c>
      <c r="B7" t="s">
        <v>818</v>
      </c>
      <c r="C7" t="s">
        <v>847</v>
      </c>
      <c r="D7" t="s">
        <v>820</v>
      </c>
      <c r="E7" t="s">
        <v>752</v>
      </c>
      <c r="F7" s="1">
        <v>362976</v>
      </c>
      <c r="G7" t="s">
        <v>1639</v>
      </c>
      <c r="H7" t="s">
        <v>1634</v>
      </c>
    </row>
    <row r="8" spans="1:8">
      <c r="A8" t="s">
        <v>852</v>
      </c>
      <c r="B8" t="s">
        <v>818</v>
      </c>
      <c r="C8" t="s">
        <v>853</v>
      </c>
      <c r="D8" t="s">
        <v>820</v>
      </c>
      <c r="E8" t="s">
        <v>752</v>
      </c>
      <c r="F8" s="1">
        <v>320000</v>
      </c>
      <c r="G8" t="s">
        <v>1639</v>
      </c>
      <c r="H8" t="s">
        <v>1634</v>
      </c>
    </row>
    <row r="9" spans="1:8">
      <c r="A9" t="s">
        <v>856</v>
      </c>
      <c r="B9" t="s">
        <v>818</v>
      </c>
      <c r="C9" t="s">
        <v>857</v>
      </c>
      <c r="D9" t="s">
        <v>820</v>
      </c>
      <c r="E9" t="s">
        <v>752</v>
      </c>
      <c r="F9" s="1">
        <v>419868</v>
      </c>
      <c r="G9" t="s">
        <v>1639</v>
      </c>
      <c r="H9" t="s">
        <v>1634</v>
      </c>
    </row>
    <row r="10" spans="1:8">
      <c r="A10" t="s">
        <v>862</v>
      </c>
      <c r="B10" t="s">
        <v>818</v>
      </c>
      <c r="C10" t="s">
        <v>863</v>
      </c>
      <c r="D10" t="s">
        <v>820</v>
      </c>
      <c r="E10" t="s">
        <v>752</v>
      </c>
      <c r="F10" s="1">
        <v>453812</v>
      </c>
      <c r="G10" t="s">
        <v>1639</v>
      </c>
      <c r="H10" t="s">
        <v>1634</v>
      </c>
    </row>
    <row r="11" spans="1:8">
      <c r="A11" t="s">
        <v>866</v>
      </c>
      <c r="B11" t="s">
        <v>867</v>
      </c>
      <c r="C11" t="s">
        <v>868</v>
      </c>
      <c r="D11" t="s">
        <v>820</v>
      </c>
      <c r="E11" t="s">
        <v>752</v>
      </c>
      <c r="F11" s="1">
        <v>126456</v>
      </c>
      <c r="G11" t="s">
        <v>1639</v>
      </c>
      <c r="H11" t="s">
        <v>1634</v>
      </c>
    </row>
    <row r="12" spans="1:8">
      <c r="A12" t="s">
        <v>869</v>
      </c>
      <c r="B12" t="s">
        <v>818</v>
      </c>
      <c r="C12" t="s">
        <v>870</v>
      </c>
      <c r="D12" t="s">
        <v>820</v>
      </c>
      <c r="E12" t="s">
        <v>752</v>
      </c>
      <c r="F12" s="1">
        <v>114000</v>
      </c>
      <c r="G12" t="s">
        <v>1639</v>
      </c>
      <c r="H12" t="s">
        <v>1634</v>
      </c>
    </row>
    <row r="13" spans="1:8">
      <c r="A13" t="s">
        <v>883</v>
      </c>
      <c r="B13" t="s">
        <v>818</v>
      </c>
      <c r="C13" t="s">
        <v>884</v>
      </c>
      <c r="D13" t="s">
        <v>820</v>
      </c>
      <c r="E13" t="s">
        <v>752</v>
      </c>
      <c r="F13" s="1">
        <v>2522000</v>
      </c>
      <c r="G13" t="s">
        <v>1639</v>
      </c>
      <c r="H13" t="s">
        <v>1634</v>
      </c>
    </row>
    <row r="14" spans="1:8">
      <c r="A14" t="s">
        <v>848</v>
      </c>
      <c r="B14" t="s">
        <v>849</v>
      </c>
      <c r="C14" t="s">
        <v>850</v>
      </c>
      <c r="D14" t="s">
        <v>851</v>
      </c>
      <c r="E14" t="s">
        <v>752</v>
      </c>
      <c r="F14" s="1">
        <v>1335600</v>
      </c>
      <c r="G14" t="s">
        <v>1643</v>
      </c>
      <c r="H14" t="s">
        <v>1634</v>
      </c>
    </row>
    <row r="15" spans="1:8">
      <c r="A15" t="s">
        <v>893</v>
      </c>
      <c r="B15" t="s">
        <v>894</v>
      </c>
      <c r="C15" t="s">
        <v>895</v>
      </c>
      <c r="D15" t="s">
        <v>896</v>
      </c>
      <c r="E15" t="s">
        <v>752</v>
      </c>
      <c r="F15" s="1">
        <v>1322120</v>
      </c>
      <c r="G15" t="s">
        <v>1643</v>
      </c>
      <c r="H15" t="s">
        <v>1634</v>
      </c>
    </row>
    <row r="16" spans="1:8">
      <c r="A16" t="s">
        <v>904</v>
      </c>
      <c r="B16" t="s">
        <v>894</v>
      </c>
      <c r="C16" t="s">
        <v>905</v>
      </c>
      <c r="D16" t="s">
        <v>896</v>
      </c>
      <c r="E16" t="s">
        <v>752</v>
      </c>
      <c r="F16" s="1">
        <v>671000</v>
      </c>
      <c r="G16" t="s">
        <v>1643</v>
      </c>
      <c r="H16" t="s">
        <v>1634</v>
      </c>
    </row>
    <row r="17" spans="1:8">
      <c r="A17" t="s">
        <v>906</v>
      </c>
      <c r="B17" t="s">
        <v>894</v>
      </c>
      <c r="C17" t="s">
        <v>907</v>
      </c>
      <c r="D17" t="s">
        <v>896</v>
      </c>
      <c r="E17" t="s">
        <v>752</v>
      </c>
      <c r="F17" s="1">
        <v>770000</v>
      </c>
      <c r="G17" t="s">
        <v>1643</v>
      </c>
      <c r="H17" t="s">
        <v>1634</v>
      </c>
    </row>
    <row r="18" spans="1:8">
      <c r="A18" t="s">
        <v>803</v>
      </c>
      <c r="B18" t="s">
        <v>804</v>
      </c>
      <c r="C18" t="s">
        <v>805</v>
      </c>
      <c r="D18" t="s">
        <v>806</v>
      </c>
      <c r="E18" t="s">
        <v>752</v>
      </c>
      <c r="F18" s="1">
        <v>425984</v>
      </c>
      <c r="G18" t="s">
        <v>1637</v>
      </c>
      <c r="H18" t="s">
        <v>1634</v>
      </c>
    </row>
    <row r="19" spans="1:8">
      <c r="A19" t="s">
        <v>810</v>
      </c>
      <c r="B19" t="s">
        <v>811</v>
      </c>
      <c r="C19" t="s">
        <v>812</v>
      </c>
      <c r="D19" t="s">
        <v>806</v>
      </c>
      <c r="E19" t="s">
        <v>752</v>
      </c>
      <c r="F19" s="1">
        <v>62133</v>
      </c>
      <c r="G19" t="s">
        <v>1637</v>
      </c>
      <c r="H19" t="s">
        <v>1634</v>
      </c>
    </row>
    <row r="20" spans="1:8">
      <c r="A20" t="s">
        <v>753</v>
      </c>
      <c r="B20" t="s">
        <v>754</v>
      </c>
      <c r="C20" t="s">
        <v>755</v>
      </c>
      <c r="D20" t="s">
        <v>756</v>
      </c>
      <c r="E20" t="s">
        <v>752</v>
      </c>
      <c r="F20" s="1">
        <v>1600000</v>
      </c>
      <c r="G20" t="s">
        <v>1633</v>
      </c>
      <c r="H20" t="s">
        <v>1634</v>
      </c>
    </row>
    <row r="21" spans="1:8">
      <c r="A21" t="s">
        <v>891</v>
      </c>
      <c r="B21" t="s">
        <v>754</v>
      </c>
      <c r="C21" t="s">
        <v>892</v>
      </c>
      <c r="D21" t="s">
        <v>756</v>
      </c>
      <c r="E21" t="s">
        <v>752</v>
      </c>
      <c r="F21" s="1">
        <v>1342000</v>
      </c>
      <c r="G21" t="s">
        <v>1633</v>
      </c>
      <c r="H21" t="s">
        <v>1634</v>
      </c>
    </row>
    <row r="22" spans="1:8">
      <c r="A22" t="s">
        <v>871</v>
      </c>
      <c r="B22" t="s">
        <v>872</v>
      </c>
      <c r="C22" t="s">
        <v>873</v>
      </c>
      <c r="D22" t="s">
        <v>874</v>
      </c>
      <c r="E22" t="s">
        <v>752</v>
      </c>
      <c r="F22" s="1">
        <v>354000</v>
      </c>
      <c r="G22" t="s">
        <v>1633</v>
      </c>
      <c r="H22" t="s">
        <v>1634</v>
      </c>
    </row>
    <row r="23" spans="1:8">
      <c r="A23" t="s">
        <v>908</v>
      </c>
      <c r="B23" t="s">
        <v>872</v>
      </c>
      <c r="C23" t="s">
        <v>909</v>
      </c>
      <c r="D23" t="s">
        <v>874</v>
      </c>
      <c r="E23" t="s">
        <v>752</v>
      </c>
      <c r="F23" s="1">
        <v>314000</v>
      </c>
      <c r="G23" t="s">
        <v>1633</v>
      </c>
      <c r="H23" t="s">
        <v>1634</v>
      </c>
    </row>
    <row r="24" spans="1:8">
      <c r="A24" t="s">
        <v>916</v>
      </c>
      <c r="B24" t="s">
        <v>917</v>
      </c>
      <c r="C24" t="s">
        <v>918</v>
      </c>
      <c r="D24" t="s">
        <v>874</v>
      </c>
      <c r="E24" t="s">
        <v>752</v>
      </c>
      <c r="F24" s="1">
        <v>68055</v>
      </c>
      <c r="G24" t="s">
        <v>1633</v>
      </c>
      <c r="H24" t="s">
        <v>1634</v>
      </c>
    </row>
    <row r="25" spans="1:8">
      <c r="A25" t="s">
        <v>941</v>
      </c>
      <c r="B25" t="s">
        <v>872</v>
      </c>
      <c r="C25" t="s">
        <v>942</v>
      </c>
      <c r="D25" t="s">
        <v>874</v>
      </c>
      <c r="E25" t="s">
        <v>752</v>
      </c>
      <c r="F25" s="1">
        <v>1720000</v>
      </c>
      <c r="G25" t="s">
        <v>1633</v>
      </c>
      <c r="H25" t="s">
        <v>1634</v>
      </c>
    </row>
    <row r="26" spans="1:8">
      <c r="A26" t="s">
        <v>897</v>
      </c>
      <c r="B26" t="s">
        <v>898</v>
      </c>
      <c r="C26" t="s">
        <v>899</v>
      </c>
      <c r="D26" t="s">
        <v>900</v>
      </c>
      <c r="E26" t="s">
        <v>752</v>
      </c>
      <c r="F26" s="1">
        <v>134200</v>
      </c>
      <c r="G26" t="s">
        <v>1633</v>
      </c>
      <c r="H26" t="s">
        <v>1634</v>
      </c>
    </row>
    <row r="27" spans="1:8">
      <c r="A27" t="s">
        <v>772</v>
      </c>
      <c r="B27" t="s">
        <v>773</v>
      </c>
      <c r="C27" t="s">
        <v>774</v>
      </c>
      <c r="D27" t="s">
        <v>775</v>
      </c>
      <c r="E27" t="s">
        <v>752</v>
      </c>
      <c r="F27" s="1">
        <v>250000</v>
      </c>
      <c r="G27" t="s">
        <v>1633</v>
      </c>
      <c r="H27" t="s">
        <v>1634</v>
      </c>
    </row>
    <row r="28" spans="1:8">
      <c r="A28" t="s">
        <v>832</v>
      </c>
      <c r="B28" t="s">
        <v>773</v>
      </c>
      <c r="C28" t="s">
        <v>833</v>
      </c>
      <c r="D28" t="s">
        <v>775</v>
      </c>
      <c r="E28" t="s">
        <v>752</v>
      </c>
      <c r="F28" s="1">
        <v>708734</v>
      </c>
      <c r="G28" t="s">
        <v>1633</v>
      </c>
      <c r="H28" t="s">
        <v>1634</v>
      </c>
    </row>
    <row r="29" spans="1:8">
      <c r="A29" t="s">
        <v>834</v>
      </c>
      <c r="B29" t="s">
        <v>773</v>
      </c>
      <c r="C29" t="s">
        <v>835</v>
      </c>
      <c r="D29" t="s">
        <v>775</v>
      </c>
      <c r="E29" t="s">
        <v>752</v>
      </c>
      <c r="F29" s="1">
        <v>512000</v>
      </c>
      <c r="G29" t="s">
        <v>1633</v>
      </c>
      <c r="H29" t="s">
        <v>1634</v>
      </c>
    </row>
    <row r="30" spans="1:8">
      <c r="A30" t="s">
        <v>923</v>
      </c>
      <c r="B30" t="s">
        <v>773</v>
      </c>
      <c r="C30" t="s">
        <v>924</v>
      </c>
      <c r="D30" t="s">
        <v>775</v>
      </c>
      <c r="E30" t="s">
        <v>752</v>
      </c>
      <c r="F30" s="1">
        <v>67390</v>
      </c>
      <c r="G30" t="s">
        <v>1633</v>
      </c>
      <c r="H30" t="s">
        <v>1634</v>
      </c>
    </row>
    <row r="31" spans="1:8">
      <c r="A31" t="s">
        <v>925</v>
      </c>
      <c r="B31" t="s">
        <v>773</v>
      </c>
      <c r="C31" t="s">
        <v>926</v>
      </c>
      <c r="D31" t="s">
        <v>775</v>
      </c>
      <c r="E31" t="s">
        <v>752</v>
      </c>
      <c r="F31" s="1">
        <v>50000</v>
      </c>
      <c r="G31" t="s">
        <v>1633</v>
      </c>
      <c r="H31" t="s">
        <v>1634</v>
      </c>
    </row>
    <row r="32" spans="1:8">
      <c r="A32" t="s">
        <v>761</v>
      </c>
      <c r="B32" t="s">
        <v>762</v>
      </c>
      <c r="C32" t="s">
        <v>763</v>
      </c>
      <c r="D32" t="s">
        <v>764</v>
      </c>
      <c r="E32" t="s">
        <v>752</v>
      </c>
      <c r="F32" s="1">
        <v>1156380</v>
      </c>
      <c r="G32" t="s">
        <v>1635</v>
      </c>
      <c r="H32" t="s">
        <v>1634</v>
      </c>
    </row>
    <row r="33" spans="1:8">
      <c r="A33" t="s">
        <v>824</v>
      </c>
      <c r="B33" t="s">
        <v>811</v>
      </c>
      <c r="C33" t="s">
        <v>825</v>
      </c>
      <c r="D33" t="s">
        <v>764</v>
      </c>
      <c r="E33" t="s">
        <v>752</v>
      </c>
      <c r="F33" s="1">
        <v>312695</v>
      </c>
      <c r="G33" t="s">
        <v>1635</v>
      </c>
      <c r="H33" t="s">
        <v>1634</v>
      </c>
    </row>
    <row r="34" spans="1:8">
      <c r="A34" t="s">
        <v>765</v>
      </c>
      <c r="B34" t="s">
        <v>766</v>
      </c>
      <c r="C34" t="s">
        <v>767</v>
      </c>
      <c r="D34" t="s">
        <v>768</v>
      </c>
      <c r="E34" t="s">
        <v>752</v>
      </c>
      <c r="F34" s="1">
        <v>1600000</v>
      </c>
      <c r="G34" t="s">
        <v>1635</v>
      </c>
      <c r="H34" t="s">
        <v>1634</v>
      </c>
    </row>
    <row r="35" spans="1:8">
      <c r="A35" t="s">
        <v>948</v>
      </c>
      <c r="B35" t="s">
        <v>949</v>
      </c>
      <c r="C35" t="s">
        <v>950</v>
      </c>
      <c r="D35" t="s">
        <v>768</v>
      </c>
      <c r="E35" t="s">
        <v>752</v>
      </c>
      <c r="F35" s="1">
        <v>667000</v>
      </c>
      <c r="G35" t="s">
        <v>1635</v>
      </c>
      <c r="H35" t="s">
        <v>1634</v>
      </c>
    </row>
    <row r="36" spans="1:8">
      <c r="A36" t="s">
        <v>796</v>
      </c>
      <c r="B36" t="s">
        <v>797</v>
      </c>
      <c r="C36" t="s">
        <v>798</v>
      </c>
      <c r="D36" t="s">
        <v>799</v>
      </c>
      <c r="E36" t="s">
        <v>752</v>
      </c>
      <c r="F36" s="1">
        <v>1600000</v>
      </c>
      <c r="G36" t="s">
        <v>1642</v>
      </c>
      <c r="H36" t="s">
        <v>1634</v>
      </c>
    </row>
    <row r="37" spans="1:8">
      <c r="A37" t="s">
        <v>875</v>
      </c>
      <c r="B37" t="s">
        <v>876</v>
      </c>
      <c r="C37" t="s">
        <v>877</v>
      </c>
      <c r="D37" t="s">
        <v>799</v>
      </c>
      <c r="E37" t="s">
        <v>752</v>
      </c>
      <c r="F37" s="1">
        <v>299002</v>
      </c>
      <c r="G37" t="s">
        <v>1642</v>
      </c>
      <c r="H37" t="s">
        <v>1634</v>
      </c>
    </row>
    <row r="38" spans="1:8">
      <c r="A38" t="s">
        <v>780</v>
      </c>
      <c r="B38" t="s">
        <v>781</v>
      </c>
      <c r="C38" t="s">
        <v>782</v>
      </c>
      <c r="D38" t="s">
        <v>783</v>
      </c>
      <c r="E38" t="s">
        <v>752</v>
      </c>
      <c r="F38" s="1">
        <v>4500000</v>
      </c>
      <c r="G38" t="s">
        <v>1642</v>
      </c>
      <c r="H38" t="s">
        <v>1634</v>
      </c>
    </row>
    <row r="39" spans="1:8">
      <c r="A39" t="s">
        <v>829</v>
      </c>
      <c r="B39" t="s">
        <v>830</v>
      </c>
      <c r="C39" t="s">
        <v>831</v>
      </c>
      <c r="D39" t="s">
        <v>783</v>
      </c>
      <c r="E39" t="s">
        <v>752</v>
      </c>
      <c r="F39" s="1">
        <v>28500</v>
      </c>
      <c r="G39" t="s">
        <v>1642</v>
      </c>
      <c r="H39" t="s">
        <v>1634</v>
      </c>
    </row>
    <row r="40" spans="1:8">
      <c r="A40" t="s">
        <v>885</v>
      </c>
      <c r="B40" t="s">
        <v>886</v>
      </c>
      <c r="C40" t="s">
        <v>887</v>
      </c>
      <c r="D40" t="s">
        <v>783</v>
      </c>
      <c r="E40" t="s">
        <v>752</v>
      </c>
      <c r="F40" s="1">
        <v>44440</v>
      </c>
      <c r="G40" t="s">
        <v>1642</v>
      </c>
      <c r="H40" t="s">
        <v>1634</v>
      </c>
    </row>
    <row r="41" spans="1:8">
      <c r="A41" t="s">
        <v>813</v>
      </c>
      <c r="B41" t="s">
        <v>814</v>
      </c>
      <c r="C41" t="s">
        <v>815</v>
      </c>
      <c r="D41" t="s">
        <v>816</v>
      </c>
      <c r="E41" t="s">
        <v>752</v>
      </c>
      <c r="F41" s="1">
        <v>561265</v>
      </c>
      <c r="G41" t="s">
        <v>1642</v>
      </c>
      <c r="H41" t="s">
        <v>1634</v>
      </c>
    </row>
    <row r="42" spans="1:8">
      <c r="A42" t="s">
        <v>927</v>
      </c>
      <c r="B42" t="s">
        <v>928</v>
      </c>
      <c r="C42" t="s">
        <v>929</v>
      </c>
      <c r="D42" t="s">
        <v>930</v>
      </c>
      <c r="E42" t="s">
        <v>752</v>
      </c>
      <c r="F42" s="1">
        <v>24710</v>
      </c>
      <c r="G42" t="s">
        <v>1642</v>
      </c>
      <c r="H42" t="s">
        <v>1634</v>
      </c>
    </row>
    <row r="43" spans="1:8">
      <c r="A43" t="s">
        <v>945</v>
      </c>
      <c r="B43" t="s">
        <v>946</v>
      </c>
      <c r="C43" t="s">
        <v>947</v>
      </c>
      <c r="D43" t="s">
        <v>930</v>
      </c>
      <c r="E43" t="s">
        <v>752</v>
      </c>
      <c r="F43" s="1">
        <v>188125</v>
      </c>
      <c r="G43" t="s">
        <v>1642</v>
      </c>
      <c r="H43" t="s">
        <v>1634</v>
      </c>
    </row>
    <row r="44" spans="1:8">
      <c r="A44" t="s">
        <v>858</v>
      </c>
      <c r="B44" t="s">
        <v>859</v>
      </c>
      <c r="C44" t="s">
        <v>860</v>
      </c>
      <c r="D44" t="s">
        <v>861</v>
      </c>
      <c r="E44" t="s">
        <v>752</v>
      </c>
      <c r="F44" s="1">
        <v>805202</v>
      </c>
      <c r="G44" t="s">
        <v>1636</v>
      </c>
      <c r="H44" t="s">
        <v>1634</v>
      </c>
    </row>
    <row r="45" spans="1:8">
      <c r="A45" t="s">
        <v>933</v>
      </c>
      <c r="B45" t="s">
        <v>934</v>
      </c>
      <c r="C45" t="s">
        <v>935</v>
      </c>
      <c r="D45" t="s">
        <v>861</v>
      </c>
      <c r="E45" t="s">
        <v>752</v>
      </c>
      <c r="F45" s="1">
        <v>524169</v>
      </c>
      <c r="G45" t="s">
        <v>1636</v>
      </c>
      <c r="H45" t="s">
        <v>1634</v>
      </c>
    </row>
    <row r="46" spans="1:8">
      <c r="A46" t="s">
        <v>839</v>
      </c>
      <c r="B46" t="s">
        <v>840</v>
      </c>
      <c r="C46" t="s">
        <v>841</v>
      </c>
      <c r="D46" t="s">
        <v>842</v>
      </c>
      <c r="E46" t="s">
        <v>752</v>
      </c>
      <c r="F46" s="1">
        <v>1440000</v>
      </c>
      <c r="G46" t="s">
        <v>1636</v>
      </c>
      <c r="H46" t="s">
        <v>1634</v>
      </c>
    </row>
    <row r="47" spans="1:8">
      <c r="A47" t="s">
        <v>864</v>
      </c>
      <c r="B47" t="s">
        <v>840</v>
      </c>
      <c r="C47" t="s">
        <v>865</v>
      </c>
      <c r="D47" t="s">
        <v>842</v>
      </c>
      <c r="E47" t="s">
        <v>752</v>
      </c>
      <c r="F47" s="1">
        <v>150000</v>
      </c>
      <c r="G47" t="s">
        <v>1636</v>
      </c>
      <c r="H47" t="s">
        <v>1634</v>
      </c>
    </row>
    <row r="48" spans="1:8">
      <c r="A48" t="s">
        <v>901</v>
      </c>
      <c r="B48" t="s">
        <v>902</v>
      </c>
      <c r="C48" t="s">
        <v>903</v>
      </c>
      <c r="D48" t="s">
        <v>842</v>
      </c>
      <c r="E48" t="s">
        <v>752</v>
      </c>
      <c r="F48" s="1">
        <v>36150</v>
      </c>
      <c r="G48" t="s">
        <v>1636</v>
      </c>
      <c r="H48" t="s">
        <v>1634</v>
      </c>
    </row>
    <row r="49" spans="1:8">
      <c r="A49" t="s">
        <v>931</v>
      </c>
      <c r="B49" t="s">
        <v>840</v>
      </c>
      <c r="C49" t="s">
        <v>932</v>
      </c>
      <c r="D49" t="s">
        <v>842</v>
      </c>
      <c r="E49" t="s">
        <v>752</v>
      </c>
      <c r="F49" s="1">
        <v>611000</v>
      </c>
      <c r="G49" t="s">
        <v>1636</v>
      </c>
      <c r="H49" t="s">
        <v>1634</v>
      </c>
    </row>
    <row r="50" spans="1:8">
      <c r="A50" t="s">
        <v>943</v>
      </c>
      <c r="B50" t="s">
        <v>840</v>
      </c>
      <c r="C50" t="s">
        <v>944</v>
      </c>
      <c r="D50" t="s">
        <v>842</v>
      </c>
      <c r="E50" t="s">
        <v>752</v>
      </c>
      <c r="F50" s="1">
        <v>1476200</v>
      </c>
      <c r="G50" t="s">
        <v>1636</v>
      </c>
      <c r="H50" t="s">
        <v>1634</v>
      </c>
    </row>
    <row r="51" spans="1:8">
      <c r="A51" t="s">
        <v>776</v>
      </c>
      <c r="B51" t="s">
        <v>777</v>
      </c>
      <c r="C51" t="s">
        <v>778</v>
      </c>
      <c r="D51" t="s">
        <v>779</v>
      </c>
      <c r="E51" t="s">
        <v>752</v>
      </c>
      <c r="F51" s="1">
        <v>551594</v>
      </c>
      <c r="G51" t="s">
        <v>1636</v>
      </c>
      <c r="H51" t="s">
        <v>1634</v>
      </c>
    </row>
    <row r="52" spans="1:8">
      <c r="A52" t="s">
        <v>910</v>
      </c>
      <c r="B52" t="s">
        <v>911</v>
      </c>
      <c r="C52" t="s">
        <v>912</v>
      </c>
      <c r="D52" t="s">
        <v>779</v>
      </c>
      <c r="E52" t="s">
        <v>752</v>
      </c>
      <c r="F52" s="1">
        <v>393695</v>
      </c>
      <c r="G52" t="s">
        <v>1636</v>
      </c>
      <c r="H52" t="s">
        <v>1634</v>
      </c>
    </row>
    <row r="53" spans="1:8">
      <c r="A53" t="s">
        <v>919</v>
      </c>
      <c r="B53" t="s">
        <v>911</v>
      </c>
      <c r="C53" t="s">
        <v>920</v>
      </c>
      <c r="D53" t="s">
        <v>779</v>
      </c>
      <c r="E53" t="s">
        <v>752</v>
      </c>
      <c r="F53" s="1">
        <v>695000</v>
      </c>
      <c r="G53" t="s">
        <v>1636</v>
      </c>
      <c r="H53" t="s">
        <v>1634</v>
      </c>
    </row>
    <row r="54" spans="1:8">
      <c r="A54" t="s">
        <v>921</v>
      </c>
      <c r="B54" t="s">
        <v>911</v>
      </c>
      <c r="C54" t="s">
        <v>922</v>
      </c>
      <c r="D54" t="s">
        <v>779</v>
      </c>
      <c r="E54" t="s">
        <v>752</v>
      </c>
      <c r="F54" s="1">
        <v>778000</v>
      </c>
      <c r="G54" t="s">
        <v>1636</v>
      </c>
      <c r="H54" t="s">
        <v>1634</v>
      </c>
    </row>
    <row r="55" spans="1:8">
      <c r="A55" t="s">
        <v>936</v>
      </c>
      <c r="B55" t="s">
        <v>911</v>
      </c>
      <c r="C55" t="s">
        <v>937</v>
      </c>
      <c r="D55" t="s">
        <v>779</v>
      </c>
      <c r="E55" t="s">
        <v>752</v>
      </c>
      <c r="F55" s="1">
        <v>979875</v>
      </c>
      <c r="G55" t="s">
        <v>1636</v>
      </c>
      <c r="H55" t="s">
        <v>1634</v>
      </c>
    </row>
    <row r="56" spans="1:8">
      <c r="A56" t="s">
        <v>792</v>
      </c>
      <c r="B56" t="s">
        <v>793</v>
      </c>
      <c r="C56" t="s">
        <v>794</v>
      </c>
      <c r="D56" t="s">
        <v>795</v>
      </c>
      <c r="E56" t="s">
        <v>752</v>
      </c>
      <c r="F56" s="1">
        <v>1500000</v>
      </c>
      <c r="G56" t="s">
        <v>1640</v>
      </c>
      <c r="H56" t="s">
        <v>1634</v>
      </c>
    </row>
    <row r="57" spans="1:8">
      <c r="A57" t="s">
        <v>878</v>
      </c>
      <c r="B57" t="s">
        <v>793</v>
      </c>
      <c r="C57" t="s">
        <v>879</v>
      </c>
      <c r="D57" t="s">
        <v>795</v>
      </c>
      <c r="E57" t="s">
        <v>752</v>
      </c>
      <c r="F57" s="1">
        <v>675000</v>
      </c>
      <c r="G57" t="s">
        <v>1640</v>
      </c>
      <c r="H57" t="s">
        <v>1634</v>
      </c>
    </row>
    <row r="58" spans="1:8">
      <c r="A58" t="s">
        <v>748</v>
      </c>
      <c r="B58" t="s">
        <v>749</v>
      </c>
      <c r="C58" t="s">
        <v>750</v>
      </c>
      <c r="D58" t="s">
        <v>751</v>
      </c>
      <c r="E58" t="s">
        <v>752</v>
      </c>
      <c r="F58" s="1">
        <v>454184</v>
      </c>
      <c r="G58" t="s">
        <v>1640</v>
      </c>
      <c r="H58" t="s">
        <v>1634</v>
      </c>
    </row>
    <row r="59" spans="1:8">
      <c r="A59" t="s">
        <v>769</v>
      </c>
      <c r="B59" t="s">
        <v>770</v>
      </c>
      <c r="C59" t="s">
        <v>771</v>
      </c>
      <c r="D59" t="s">
        <v>751</v>
      </c>
      <c r="E59" t="s">
        <v>752</v>
      </c>
      <c r="F59" s="1">
        <v>361200</v>
      </c>
      <c r="G59" t="s">
        <v>1640</v>
      </c>
      <c r="H59" t="s">
        <v>1634</v>
      </c>
    </row>
    <row r="60" spans="1:8">
      <c r="A60" t="s">
        <v>788</v>
      </c>
      <c r="B60" t="s">
        <v>770</v>
      </c>
      <c r="C60" t="s">
        <v>789</v>
      </c>
      <c r="D60" t="s">
        <v>751</v>
      </c>
      <c r="E60" t="s">
        <v>752</v>
      </c>
      <c r="F60" s="1">
        <v>200000</v>
      </c>
      <c r="G60" t="s">
        <v>1640</v>
      </c>
      <c r="H60" t="s">
        <v>1634</v>
      </c>
    </row>
    <row r="61" spans="1:8">
      <c r="A61" t="s">
        <v>790</v>
      </c>
      <c r="B61" t="s">
        <v>770</v>
      </c>
      <c r="C61" t="s">
        <v>791</v>
      </c>
      <c r="D61" t="s">
        <v>751</v>
      </c>
      <c r="E61" t="s">
        <v>752</v>
      </c>
      <c r="F61" s="1">
        <v>100000</v>
      </c>
      <c r="G61" t="s">
        <v>1640</v>
      </c>
      <c r="H61" t="s">
        <v>1634</v>
      </c>
    </row>
    <row r="62" spans="1:8">
      <c r="A62" t="s">
        <v>800</v>
      </c>
      <c r="B62" t="s">
        <v>801</v>
      </c>
      <c r="C62" t="s">
        <v>802</v>
      </c>
      <c r="D62" t="s">
        <v>751</v>
      </c>
      <c r="E62" t="s">
        <v>752</v>
      </c>
      <c r="F62" s="1">
        <v>591000</v>
      </c>
      <c r="G62" t="s">
        <v>1640</v>
      </c>
      <c r="H62" t="s">
        <v>1634</v>
      </c>
    </row>
    <row r="63" spans="1:8">
      <c r="A63" t="s">
        <v>807</v>
      </c>
      <c r="B63" t="s">
        <v>808</v>
      </c>
      <c r="C63" t="s">
        <v>809</v>
      </c>
      <c r="D63" t="s">
        <v>751</v>
      </c>
      <c r="E63" t="s">
        <v>752</v>
      </c>
      <c r="F63" s="1">
        <v>2000000</v>
      </c>
      <c r="G63" t="s">
        <v>1640</v>
      </c>
      <c r="H63" t="s">
        <v>1634</v>
      </c>
    </row>
    <row r="64" spans="1:8">
      <c r="A64" t="s">
        <v>821</v>
      </c>
      <c r="B64" t="s">
        <v>822</v>
      </c>
      <c r="C64" t="s">
        <v>823</v>
      </c>
      <c r="D64" t="s">
        <v>751</v>
      </c>
      <c r="E64" t="s">
        <v>752</v>
      </c>
      <c r="F64" s="1">
        <v>3850000</v>
      </c>
      <c r="G64" t="s">
        <v>1640</v>
      </c>
      <c r="H64" t="s">
        <v>1634</v>
      </c>
    </row>
    <row r="65" spans="1:8">
      <c r="A65" t="s">
        <v>826</v>
      </c>
      <c r="B65" t="s">
        <v>827</v>
      </c>
      <c r="C65" t="s">
        <v>828</v>
      </c>
      <c r="D65" t="s">
        <v>751</v>
      </c>
      <c r="E65" t="s">
        <v>752</v>
      </c>
      <c r="F65" s="1">
        <v>290140</v>
      </c>
      <c r="G65" t="s">
        <v>1640</v>
      </c>
      <c r="H65" t="s">
        <v>1634</v>
      </c>
    </row>
    <row r="66" spans="1:8">
      <c r="A66" t="s">
        <v>836</v>
      </c>
      <c r="B66" t="s">
        <v>837</v>
      </c>
      <c r="C66" t="s">
        <v>838</v>
      </c>
      <c r="D66" t="s">
        <v>751</v>
      </c>
      <c r="E66" t="s">
        <v>752</v>
      </c>
      <c r="F66" s="1">
        <v>302704</v>
      </c>
      <c r="G66" t="s">
        <v>1640</v>
      </c>
      <c r="H66" t="s">
        <v>1634</v>
      </c>
    </row>
    <row r="67" spans="1:8">
      <c r="A67" t="s">
        <v>843</v>
      </c>
      <c r="B67" t="s">
        <v>844</v>
      </c>
      <c r="C67" t="s">
        <v>845</v>
      </c>
      <c r="D67" t="s">
        <v>751</v>
      </c>
      <c r="E67" t="s">
        <v>752</v>
      </c>
      <c r="F67" s="1">
        <v>32300</v>
      </c>
      <c r="G67" t="s">
        <v>1640</v>
      </c>
      <c r="H67" t="s">
        <v>1634</v>
      </c>
    </row>
    <row r="68" spans="1:8">
      <c r="A68" t="s">
        <v>880</v>
      </c>
      <c r="B68" t="s">
        <v>881</v>
      </c>
      <c r="C68" t="s">
        <v>882</v>
      </c>
      <c r="D68" t="s">
        <v>751</v>
      </c>
      <c r="E68" t="s">
        <v>752</v>
      </c>
      <c r="F68" s="1">
        <v>129650</v>
      </c>
      <c r="G68" t="s">
        <v>1640</v>
      </c>
      <c r="H68" t="s">
        <v>1634</v>
      </c>
    </row>
    <row r="69" spans="1:8">
      <c r="A69" t="s">
        <v>888</v>
      </c>
      <c r="B69" t="s">
        <v>889</v>
      </c>
      <c r="C69" t="s">
        <v>890</v>
      </c>
      <c r="D69" t="s">
        <v>751</v>
      </c>
      <c r="E69" t="s">
        <v>752</v>
      </c>
      <c r="F69" s="1">
        <v>544134</v>
      </c>
      <c r="G69" t="s">
        <v>1640</v>
      </c>
      <c r="H69" t="s">
        <v>1634</v>
      </c>
    </row>
    <row r="70" spans="1:8">
      <c r="A70" t="s">
        <v>913</v>
      </c>
      <c r="B70" t="s">
        <v>914</v>
      </c>
      <c r="C70" t="s">
        <v>915</v>
      </c>
      <c r="D70" t="s">
        <v>751</v>
      </c>
      <c r="E70" t="s">
        <v>752</v>
      </c>
      <c r="F70" s="1">
        <v>249446</v>
      </c>
      <c r="G70" t="s">
        <v>1640</v>
      </c>
      <c r="H70" t="s">
        <v>1634</v>
      </c>
    </row>
    <row r="72" spans="1:8">
      <c r="F72" s="1">
        <f>SUM(F2:F71)</f>
        <v>48710488</v>
      </c>
    </row>
    <row r="74" spans="1:8">
      <c r="F74" s="1">
        <f>F2+F3+F4+F5</f>
        <v>1619400</v>
      </c>
      <c r="H74" t="s">
        <v>1615</v>
      </c>
    </row>
    <row r="75" spans="1:8">
      <c r="F75" s="1">
        <f>SUM(F6:F70)</f>
        <v>47091088</v>
      </c>
      <c r="H75" t="s">
        <v>1634</v>
      </c>
    </row>
  </sheetData>
  <autoFilter ref="A1:H1"/>
  <sortState ref="A2:H70">
    <sortCondition ref="H2:H70"/>
    <sortCondition ref="G2:G70"/>
    <sortCondition ref="D2:D70"/>
  </sortState>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36"/>
  <sheetViews>
    <sheetView workbookViewId="0">
      <selection activeCell="F18" sqref="F18"/>
    </sheetView>
  </sheetViews>
  <sheetFormatPr defaultRowHeight="15"/>
  <cols>
    <col min="1" max="1" width="19.140625" bestFit="1" customWidth="1"/>
    <col min="2" max="2" width="52.28515625" bestFit="1" customWidth="1"/>
    <col min="3" max="3" width="72" bestFit="1" customWidth="1"/>
    <col min="4" max="4" width="22.85546875" bestFit="1" customWidth="1"/>
    <col min="5" max="5" width="5.5703125" bestFit="1" customWidth="1"/>
    <col min="6" max="6" width="13.5703125" bestFit="1" customWidth="1"/>
  </cols>
  <sheetData>
    <row r="1" spans="1:8">
      <c r="A1" t="s">
        <v>0</v>
      </c>
      <c r="B1" t="s">
        <v>1</v>
      </c>
      <c r="C1" t="s">
        <v>2</v>
      </c>
      <c r="D1" t="s">
        <v>951</v>
      </c>
      <c r="E1" t="s">
        <v>4</v>
      </c>
      <c r="F1" t="s">
        <v>5</v>
      </c>
      <c r="G1" t="s">
        <v>1632</v>
      </c>
      <c r="H1" t="s">
        <v>1611</v>
      </c>
    </row>
    <row r="2" spans="1:8">
      <c r="A2" t="s">
        <v>957</v>
      </c>
      <c r="B2" t="s">
        <v>958</v>
      </c>
      <c r="C2" t="s">
        <v>959</v>
      </c>
      <c r="D2" t="s">
        <v>960</v>
      </c>
      <c r="E2" t="s">
        <v>956</v>
      </c>
      <c r="F2" s="1">
        <v>35000</v>
      </c>
      <c r="G2" t="s">
        <v>1645</v>
      </c>
      <c r="H2" t="s">
        <v>1647</v>
      </c>
    </row>
    <row r="3" spans="1:8">
      <c r="A3" t="s">
        <v>961</v>
      </c>
      <c r="B3" t="s">
        <v>962</v>
      </c>
      <c r="C3" t="s">
        <v>963</v>
      </c>
      <c r="D3" t="s">
        <v>960</v>
      </c>
      <c r="E3" t="s">
        <v>956</v>
      </c>
      <c r="F3" s="1">
        <v>337600</v>
      </c>
      <c r="G3" t="s">
        <v>1645</v>
      </c>
      <c r="H3" t="s">
        <v>1647</v>
      </c>
    </row>
    <row r="4" spans="1:8">
      <c r="A4" t="s">
        <v>964</v>
      </c>
      <c r="B4" t="s">
        <v>965</v>
      </c>
      <c r="C4" t="s">
        <v>966</v>
      </c>
      <c r="D4" t="s">
        <v>960</v>
      </c>
      <c r="E4" t="s">
        <v>956</v>
      </c>
      <c r="F4" s="1">
        <v>225470</v>
      </c>
      <c r="G4" t="s">
        <v>1645</v>
      </c>
      <c r="H4" t="s">
        <v>1647</v>
      </c>
    </row>
    <row r="5" spans="1:8">
      <c r="A5" t="s">
        <v>967</v>
      </c>
      <c r="B5" t="s">
        <v>968</v>
      </c>
      <c r="C5" t="s">
        <v>969</v>
      </c>
      <c r="D5" t="s">
        <v>960</v>
      </c>
      <c r="E5" t="s">
        <v>956</v>
      </c>
      <c r="F5" s="1">
        <v>1910658</v>
      </c>
      <c r="G5" t="s">
        <v>1645</v>
      </c>
      <c r="H5" t="s">
        <v>1647</v>
      </c>
    </row>
    <row r="6" spans="1:8">
      <c r="A6" t="s">
        <v>1012</v>
      </c>
      <c r="B6" t="s">
        <v>1013</v>
      </c>
      <c r="C6" t="s">
        <v>1014</v>
      </c>
      <c r="D6" t="s">
        <v>960</v>
      </c>
      <c r="E6" t="s">
        <v>956</v>
      </c>
      <c r="F6" s="1">
        <v>1758232</v>
      </c>
      <c r="G6" t="s">
        <v>1645</v>
      </c>
      <c r="H6" t="s">
        <v>1647</v>
      </c>
    </row>
    <row r="7" spans="1:8">
      <c r="A7" t="s">
        <v>1020</v>
      </c>
      <c r="B7" t="s">
        <v>1021</v>
      </c>
      <c r="C7" t="s">
        <v>1022</v>
      </c>
      <c r="D7" t="s">
        <v>960</v>
      </c>
      <c r="E7" t="s">
        <v>956</v>
      </c>
      <c r="F7" s="1">
        <v>356000</v>
      </c>
      <c r="G7" t="s">
        <v>1645</v>
      </c>
      <c r="H7" t="s">
        <v>1647</v>
      </c>
    </row>
    <row r="8" spans="1:8">
      <c r="A8" t="s">
        <v>1027</v>
      </c>
      <c r="B8" t="s">
        <v>1028</v>
      </c>
      <c r="C8" t="s">
        <v>1029</v>
      </c>
      <c r="D8" t="s">
        <v>960</v>
      </c>
      <c r="E8" t="s">
        <v>956</v>
      </c>
      <c r="F8" s="1">
        <v>1698268</v>
      </c>
      <c r="G8" t="s">
        <v>1645</v>
      </c>
      <c r="H8" t="s">
        <v>1647</v>
      </c>
    </row>
    <row r="9" spans="1:8">
      <c r="A9" t="s">
        <v>1042</v>
      </c>
      <c r="B9" t="s">
        <v>1021</v>
      </c>
      <c r="C9" t="s">
        <v>1043</v>
      </c>
      <c r="D9" t="s">
        <v>960</v>
      </c>
      <c r="E9" t="s">
        <v>956</v>
      </c>
      <c r="F9" s="1">
        <v>194000</v>
      </c>
      <c r="G9" t="s">
        <v>1645</v>
      </c>
      <c r="H9" t="s">
        <v>1647</v>
      </c>
    </row>
    <row r="10" spans="1:8">
      <c r="A10" t="s">
        <v>992</v>
      </c>
      <c r="B10" t="s">
        <v>993</v>
      </c>
      <c r="C10" t="s">
        <v>994</v>
      </c>
      <c r="D10" t="s">
        <v>995</v>
      </c>
      <c r="E10" t="s">
        <v>956</v>
      </c>
      <c r="F10" s="1">
        <v>110000</v>
      </c>
      <c r="G10" t="s">
        <v>1645</v>
      </c>
      <c r="H10" t="s">
        <v>1647</v>
      </c>
    </row>
    <row r="11" spans="1:8">
      <c r="A11" t="s">
        <v>996</v>
      </c>
      <c r="B11" t="s">
        <v>993</v>
      </c>
      <c r="C11" t="s">
        <v>997</v>
      </c>
      <c r="D11" t="s">
        <v>995</v>
      </c>
      <c r="E11" t="s">
        <v>956</v>
      </c>
      <c r="F11" s="1">
        <v>70000</v>
      </c>
      <c r="G11" t="s">
        <v>1645</v>
      </c>
      <c r="H11" t="s">
        <v>1647</v>
      </c>
    </row>
    <row r="12" spans="1:8">
      <c r="A12" t="s">
        <v>998</v>
      </c>
      <c r="B12" t="s">
        <v>999</v>
      </c>
      <c r="C12" t="s">
        <v>1000</v>
      </c>
      <c r="D12" t="s">
        <v>995</v>
      </c>
      <c r="E12" t="s">
        <v>956</v>
      </c>
      <c r="F12" s="1">
        <v>135100</v>
      </c>
      <c r="G12" t="s">
        <v>1645</v>
      </c>
      <c r="H12" t="s">
        <v>1647</v>
      </c>
    </row>
    <row r="13" spans="1:8">
      <c r="A13" t="s">
        <v>1015</v>
      </c>
      <c r="B13" t="s">
        <v>993</v>
      </c>
      <c r="C13" t="s">
        <v>1016</v>
      </c>
      <c r="D13" t="s">
        <v>995</v>
      </c>
      <c r="E13" t="s">
        <v>956</v>
      </c>
      <c r="F13" s="1">
        <v>440000</v>
      </c>
      <c r="G13" t="s">
        <v>1645</v>
      </c>
      <c r="H13" t="s">
        <v>1647</v>
      </c>
    </row>
    <row r="14" spans="1:8">
      <c r="A14" t="s">
        <v>986</v>
      </c>
      <c r="B14" t="s">
        <v>987</v>
      </c>
      <c r="C14" t="s">
        <v>988</v>
      </c>
      <c r="D14" t="s">
        <v>989</v>
      </c>
      <c r="E14" t="s">
        <v>956</v>
      </c>
      <c r="F14" s="1">
        <v>50000</v>
      </c>
      <c r="G14" t="s">
        <v>1648</v>
      </c>
      <c r="H14" t="s">
        <v>1620</v>
      </c>
    </row>
    <row r="15" spans="1:8">
      <c r="A15" t="s">
        <v>990</v>
      </c>
      <c r="B15" t="s">
        <v>987</v>
      </c>
      <c r="C15" t="s">
        <v>991</v>
      </c>
      <c r="D15" t="s">
        <v>989</v>
      </c>
      <c r="E15" t="s">
        <v>956</v>
      </c>
      <c r="F15" s="1">
        <v>100000</v>
      </c>
      <c r="G15" t="s">
        <v>1648</v>
      </c>
      <c r="H15" t="s">
        <v>1620</v>
      </c>
    </row>
    <row r="16" spans="1:8">
      <c r="A16" t="s">
        <v>1040</v>
      </c>
      <c r="B16" t="s">
        <v>987</v>
      </c>
      <c r="C16" t="s">
        <v>1041</v>
      </c>
      <c r="D16" t="s">
        <v>989</v>
      </c>
      <c r="E16" t="s">
        <v>956</v>
      </c>
      <c r="F16" s="1">
        <v>265000</v>
      </c>
      <c r="G16" t="s">
        <v>1648</v>
      </c>
      <c r="H16" t="s">
        <v>1620</v>
      </c>
    </row>
    <row r="17" spans="1:8">
      <c r="A17" t="s">
        <v>1036</v>
      </c>
      <c r="B17" t="s">
        <v>1037</v>
      </c>
      <c r="C17" t="s">
        <v>1038</v>
      </c>
      <c r="D17" t="s">
        <v>1039</v>
      </c>
      <c r="E17" t="s">
        <v>956</v>
      </c>
      <c r="F17" s="1">
        <v>167250</v>
      </c>
      <c r="G17" t="s">
        <v>1648</v>
      </c>
      <c r="H17" t="s">
        <v>1620</v>
      </c>
    </row>
    <row r="18" spans="1:8">
      <c r="A18" t="s">
        <v>1001</v>
      </c>
      <c r="B18" t="s">
        <v>1002</v>
      </c>
      <c r="C18" t="s">
        <v>1003</v>
      </c>
      <c r="D18" t="s">
        <v>1004</v>
      </c>
      <c r="E18" t="s">
        <v>956</v>
      </c>
      <c r="F18" s="1">
        <v>1500000</v>
      </c>
      <c r="G18" t="s">
        <v>1648</v>
      </c>
      <c r="H18" t="s">
        <v>1620</v>
      </c>
    </row>
    <row r="19" spans="1:8">
      <c r="A19" t="s">
        <v>1030</v>
      </c>
      <c r="B19" t="s">
        <v>1031</v>
      </c>
      <c r="C19" t="s">
        <v>1032</v>
      </c>
      <c r="D19" t="s">
        <v>1004</v>
      </c>
      <c r="E19" t="s">
        <v>956</v>
      </c>
      <c r="F19" s="1">
        <v>725642</v>
      </c>
      <c r="G19" t="s">
        <v>1648</v>
      </c>
      <c r="H19" t="s">
        <v>1620</v>
      </c>
    </row>
    <row r="20" spans="1:8">
      <c r="A20" t="s">
        <v>1008</v>
      </c>
      <c r="B20" t="s">
        <v>1009</v>
      </c>
      <c r="C20" t="s">
        <v>1010</v>
      </c>
      <c r="D20" t="s">
        <v>1011</v>
      </c>
      <c r="E20" t="s">
        <v>956</v>
      </c>
      <c r="F20" s="1">
        <v>394648</v>
      </c>
      <c r="G20" t="s">
        <v>1648</v>
      </c>
      <c r="H20" t="s">
        <v>1620</v>
      </c>
    </row>
    <row r="21" spans="1:8">
      <c r="A21" t="s">
        <v>1023</v>
      </c>
      <c r="B21" t="s">
        <v>1024</v>
      </c>
      <c r="C21" t="s">
        <v>1025</v>
      </c>
      <c r="D21" t="s">
        <v>1026</v>
      </c>
      <c r="E21" t="s">
        <v>956</v>
      </c>
      <c r="F21" s="1">
        <v>1471550</v>
      </c>
      <c r="G21" t="s">
        <v>1648</v>
      </c>
      <c r="H21" t="s">
        <v>1620</v>
      </c>
    </row>
    <row r="22" spans="1:8">
      <c r="A22" t="s">
        <v>974</v>
      </c>
      <c r="B22" t="s">
        <v>975</v>
      </c>
      <c r="C22" t="s">
        <v>976</v>
      </c>
      <c r="D22" t="s">
        <v>977</v>
      </c>
      <c r="E22" t="s">
        <v>956</v>
      </c>
      <c r="F22" s="1">
        <v>1591393</v>
      </c>
      <c r="G22" t="s">
        <v>1649</v>
      </c>
      <c r="H22" t="s">
        <v>1620</v>
      </c>
    </row>
    <row r="23" spans="1:8">
      <c r="A23" t="s">
        <v>952</v>
      </c>
      <c r="B23" t="s">
        <v>953</v>
      </c>
      <c r="C23" t="s">
        <v>954</v>
      </c>
      <c r="D23" t="s">
        <v>955</v>
      </c>
      <c r="E23" t="s">
        <v>956</v>
      </c>
      <c r="F23" s="1">
        <v>1810000</v>
      </c>
      <c r="G23" t="s">
        <v>1649</v>
      </c>
      <c r="H23" t="s">
        <v>1620</v>
      </c>
    </row>
    <row r="24" spans="1:8">
      <c r="A24" t="s">
        <v>981</v>
      </c>
      <c r="B24" t="s">
        <v>982</v>
      </c>
      <c r="C24" t="s">
        <v>983</v>
      </c>
      <c r="D24" t="s">
        <v>955</v>
      </c>
      <c r="E24" t="s">
        <v>956</v>
      </c>
      <c r="F24" s="1">
        <v>40080</v>
      </c>
      <c r="G24" t="s">
        <v>1649</v>
      </c>
      <c r="H24" t="s">
        <v>1620</v>
      </c>
    </row>
    <row r="25" spans="1:8">
      <c r="A25" t="s">
        <v>984</v>
      </c>
      <c r="B25" t="s">
        <v>982</v>
      </c>
      <c r="C25" t="s">
        <v>985</v>
      </c>
      <c r="D25" t="s">
        <v>955</v>
      </c>
      <c r="E25" t="s">
        <v>956</v>
      </c>
      <c r="F25" s="1">
        <v>2250000</v>
      </c>
      <c r="G25" t="s">
        <v>1649</v>
      </c>
      <c r="H25" t="s">
        <v>1620</v>
      </c>
    </row>
    <row r="26" spans="1:8">
      <c r="A26" t="s">
        <v>1033</v>
      </c>
      <c r="B26" t="s">
        <v>1034</v>
      </c>
      <c r="C26" t="s">
        <v>1035</v>
      </c>
      <c r="D26" t="s">
        <v>955</v>
      </c>
      <c r="E26" t="s">
        <v>956</v>
      </c>
      <c r="F26" s="1">
        <v>40000</v>
      </c>
      <c r="G26" t="s">
        <v>1649</v>
      </c>
      <c r="H26" t="s">
        <v>1620</v>
      </c>
    </row>
    <row r="27" spans="1:8">
      <c r="A27" t="s">
        <v>970</v>
      </c>
      <c r="B27" t="s">
        <v>971</v>
      </c>
      <c r="C27" t="s">
        <v>972</v>
      </c>
      <c r="D27" t="s">
        <v>973</v>
      </c>
      <c r="E27" t="s">
        <v>956</v>
      </c>
      <c r="F27" s="1">
        <v>130000</v>
      </c>
      <c r="G27" t="s">
        <v>1644</v>
      </c>
      <c r="H27" t="s">
        <v>1620</v>
      </c>
    </row>
    <row r="28" spans="1:8">
      <c r="A28" t="s">
        <v>978</v>
      </c>
      <c r="B28" t="s">
        <v>979</v>
      </c>
      <c r="C28" t="s">
        <v>980</v>
      </c>
      <c r="D28" t="s">
        <v>973</v>
      </c>
      <c r="E28" t="s">
        <v>956</v>
      </c>
      <c r="F28" s="1">
        <v>250000</v>
      </c>
      <c r="G28" t="s">
        <v>1644</v>
      </c>
      <c r="H28" t="s">
        <v>1620</v>
      </c>
    </row>
    <row r="29" spans="1:8">
      <c r="A29" t="s">
        <v>1005</v>
      </c>
      <c r="B29" t="s">
        <v>1006</v>
      </c>
      <c r="C29" t="s">
        <v>1007</v>
      </c>
      <c r="D29" t="s">
        <v>973</v>
      </c>
      <c r="E29" t="s">
        <v>956</v>
      </c>
      <c r="F29" s="1">
        <v>95889</v>
      </c>
      <c r="G29" t="s">
        <v>1644</v>
      </c>
      <c r="H29" t="s">
        <v>1620</v>
      </c>
    </row>
    <row r="30" spans="1:8">
      <c r="A30" t="s">
        <v>1017</v>
      </c>
      <c r="B30" t="s">
        <v>1018</v>
      </c>
      <c r="C30" t="s">
        <v>1019</v>
      </c>
      <c r="D30" t="s">
        <v>973</v>
      </c>
      <c r="E30" t="s">
        <v>956</v>
      </c>
      <c r="F30" s="1">
        <v>1572948</v>
      </c>
      <c r="G30" t="s">
        <v>1644</v>
      </c>
      <c r="H30" t="s">
        <v>1620</v>
      </c>
    </row>
    <row r="31" spans="1:8">
      <c r="A31" t="s">
        <v>1044</v>
      </c>
      <c r="B31" t="s">
        <v>1045</v>
      </c>
      <c r="C31" t="s">
        <v>1046</v>
      </c>
      <c r="D31" t="s">
        <v>973</v>
      </c>
      <c r="E31" t="s">
        <v>956</v>
      </c>
      <c r="F31" s="1">
        <v>100000</v>
      </c>
      <c r="G31" t="s">
        <v>1644</v>
      </c>
      <c r="H31" t="s">
        <v>1620</v>
      </c>
    </row>
    <row r="33" spans="6:8">
      <c r="F33" s="1">
        <f>SUM(F2:F32)</f>
        <v>19824728</v>
      </c>
    </row>
    <row r="35" spans="6:8">
      <c r="F35" s="1">
        <f>F2+F3+F4+F5+F6+F7+F8+F9+F10+F11+F12+F13</f>
        <v>7270328</v>
      </c>
      <c r="H35" t="s">
        <v>1647</v>
      </c>
    </row>
    <row r="36" spans="6:8">
      <c r="F36" s="1">
        <f>F14+F15+F16+F17+F18+F19+F20+F21+F22+F23+F24+F25+F26+F27+F28+F29+F30+F31</f>
        <v>12554400</v>
      </c>
      <c r="H36" t="s">
        <v>1620</v>
      </c>
    </row>
  </sheetData>
  <autoFilter ref="A1:H1"/>
  <sortState ref="A2:H31">
    <sortCondition ref="H2:H31"/>
    <sortCondition ref="G2:G31"/>
    <sortCondition ref="D2:D31"/>
  </sortState>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19"/>
  <sheetViews>
    <sheetView workbookViewId="0">
      <selection activeCell="C18" sqref="C18"/>
    </sheetView>
  </sheetViews>
  <sheetFormatPr defaultRowHeight="15"/>
  <cols>
    <col min="1" max="1" width="19.140625" bestFit="1" customWidth="1"/>
    <col min="2" max="2" width="31.140625" bestFit="1" customWidth="1"/>
    <col min="3" max="3" width="66.7109375" bestFit="1" customWidth="1"/>
    <col min="4" max="4" width="22.85546875" bestFit="1" customWidth="1"/>
    <col min="5" max="5" width="5.5703125" bestFit="1" customWidth="1"/>
    <col min="6" max="6" width="13.5703125" bestFit="1" customWidth="1"/>
  </cols>
  <sheetData>
    <row r="1" spans="1:8">
      <c r="A1" t="s">
        <v>0</v>
      </c>
      <c r="B1" t="s">
        <v>1</v>
      </c>
      <c r="C1" t="s">
        <v>2</v>
      </c>
      <c r="D1" t="s">
        <v>951</v>
      </c>
      <c r="E1" t="s">
        <v>4</v>
      </c>
      <c r="F1" t="s">
        <v>5</v>
      </c>
      <c r="G1" t="s">
        <v>1632</v>
      </c>
      <c r="H1" t="s">
        <v>1611</v>
      </c>
    </row>
    <row r="2" spans="1:8">
      <c r="A2" t="s">
        <v>1047</v>
      </c>
      <c r="B2" t="s">
        <v>1048</v>
      </c>
      <c r="C2" t="s">
        <v>1049</v>
      </c>
      <c r="D2" t="s">
        <v>1050</v>
      </c>
      <c r="E2" t="s">
        <v>1051</v>
      </c>
      <c r="F2" s="1">
        <v>100000</v>
      </c>
      <c r="G2" t="s">
        <v>1650</v>
      </c>
      <c r="H2" t="s">
        <v>1615</v>
      </c>
    </row>
    <row r="3" spans="1:8">
      <c r="A3" t="s">
        <v>1056</v>
      </c>
      <c r="B3" t="s">
        <v>1048</v>
      </c>
      <c r="C3" t="s">
        <v>1057</v>
      </c>
      <c r="D3" t="s">
        <v>1050</v>
      </c>
      <c r="E3" t="s">
        <v>1051</v>
      </c>
      <c r="F3" s="1">
        <v>1106487</v>
      </c>
      <c r="G3" t="s">
        <v>1650</v>
      </c>
      <c r="H3" t="s">
        <v>1615</v>
      </c>
    </row>
    <row r="4" spans="1:8">
      <c r="A4" t="s">
        <v>1058</v>
      </c>
      <c r="B4" t="s">
        <v>1048</v>
      </c>
      <c r="C4" t="s">
        <v>1059</v>
      </c>
      <c r="D4" t="s">
        <v>1050</v>
      </c>
      <c r="E4" t="s">
        <v>1051</v>
      </c>
      <c r="F4" s="1">
        <v>323940</v>
      </c>
      <c r="G4" t="s">
        <v>1650</v>
      </c>
      <c r="H4" t="s">
        <v>1615</v>
      </c>
    </row>
    <row r="5" spans="1:8">
      <c r="A5" t="s">
        <v>1060</v>
      </c>
      <c r="B5" t="s">
        <v>1048</v>
      </c>
      <c r="C5" t="s">
        <v>1061</v>
      </c>
      <c r="D5" t="s">
        <v>1050</v>
      </c>
      <c r="E5" t="s">
        <v>1051</v>
      </c>
      <c r="F5" s="1">
        <v>331142</v>
      </c>
      <c r="G5" t="s">
        <v>1650</v>
      </c>
      <c r="H5" t="s">
        <v>1615</v>
      </c>
    </row>
    <row r="6" spans="1:8">
      <c r="A6" t="s">
        <v>1052</v>
      </c>
      <c r="B6" t="s">
        <v>1053</v>
      </c>
      <c r="C6" t="s">
        <v>1054</v>
      </c>
      <c r="D6" t="s">
        <v>1055</v>
      </c>
      <c r="E6" t="s">
        <v>1051</v>
      </c>
      <c r="F6" s="1">
        <v>45000</v>
      </c>
      <c r="G6" t="s">
        <v>1650</v>
      </c>
      <c r="H6" t="s">
        <v>1615</v>
      </c>
    </row>
    <row r="7" spans="1:8">
      <c r="A7" t="s">
        <v>1062</v>
      </c>
      <c r="B7" t="s">
        <v>1053</v>
      </c>
      <c r="C7" t="s">
        <v>1063</v>
      </c>
      <c r="D7" t="s">
        <v>1055</v>
      </c>
      <c r="E7" t="s">
        <v>1051</v>
      </c>
      <c r="F7" s="1">
        <v>70000</v>
      </c>
      <c r="G7" t="s">
        <v>1650</v>
      </c>
      <c r="H7" t="s">
        <v>1615</v>
      </c>
    </row>
    <row r="8" spans="1:8">
      <c r="A8" t="s">
        <v>1064</v>
      </c>
      <c r="B8" t="s">
        <v>1053</v>
      </c>
      <c r="C8" t="s">
        <v>1065</v>
      </c>
      <c r="D8" t="s">
        <v>1055</v>
      </c>
      <c r="E8" t="s">
        <v>1051</v>
      </c>
      <c r="F8" s="1">
        <v>296500</v>
      </c>
      <c r="G8" t="s">
        <v>1650</v>
      </c>
      <c r="H8" t="s">
        <v>1615</v>
      </c>
    </row>
    <row r="9" spans="1:8">
      <c r="A9" t="s">
        <v>1066</v>
      </c>
      <c r="B9" t="s">
        <v>1053</v>
      </c>
      <c r="C9" t="s">
        <v>1067</v>
      </c>
      <c r="D9" t="s">
        <v>1055</v>
      </c>
      <c r="E9" t="s">
        <v>1051</v>
      </c>
      <c r="F9" s="1">
        <v>59266</v>
      </c>
      <c r="G9" t="s">
        <v>1650</v>
      </c>
      <c r="H9" t="s">
        <v>1615</v>
      </c>
    </row>
    <row r="10" spans="1:8">
      <c r="A10" t="s">
        <v>1072</v>
      </c>
      <c r="B10" t="s">
        <v>1073</v>
      </c>
      <c r="C10" t="s">
        <v>1074</v>
      </c>
      <c r="D10" t="s">
        <v>1055</v>
      </c>
      <c r="E10" t="s">
        <v>1051</v>
      </c>
      <c r="F10" s="1">
        <v>22640</v>
      </c>
      <c r="G10" t="s">
        <v>1650</v>
      </c>
      <c r="H10" t="s">
        <v>1615</v>
      </c>
    </row>
    <row r="11" spans="1:8">
      <c r="A11" t="s">
        <v>1075</v>
      </c>
      <c r="B11" t="s">
        <v>1076</v>
      </c>
      <c r="C11" t="s">
        <v>1077</v>
      </c>
      <c r="D11" t="s">
        <v>1055</v>
      </c>
      <c r="E11" t="s">
        <v>1051</v>
      </c>
      <c r="F11" s="1">
        <v>505000</v>
      </c>
      <c r="G11" t="s">
        <v>1650</v>
      </c>
      <c r="H11" t="s">
        <v>1615</v>
      </c>
    </row>
    <row r="12" spans="1:8">
      <c r="A12" t="s">
        <v>1078</v>
      </c>
      <c r="B12" t="s">
        <v>1079</v>
      </c>
      <c r="C12" t="s">
        <v>1080</v>
      </c>
      <c r="D12" t="s">
        <v>1081</v>
      </c>
      <c r="E12" t="s">
        <v>1051</v>
      </c>
      <c r="F12" s="1">
        <v>1538396</v>
      </c>
      <c r="G12" t="s">
        <v>1650</v>
      </c>
      <c r="H12" t="s">
        <v>1615</v>
      </c>
    </row>
    <row r="13" spans="1:8">
      <c r="A13" t="s">
        <v>1082</v>
      </c>
      <c r="B13" t="s">
        <v>1083</v>
      </c>
      <c r="C13" t="s">
        <v>1084</v>
      </c>
      <c r="D13" t="s">
        <v>1085</v>
      </c>
      <c r="E13" t="s">
        <v>1051</v>
      </c>
      <c r="F13" s="1">
        <v>298526</v>
      </c>
      <c r="G13" t="s">
        <v>1650</v>
      </c>
      <c r="H13" t="s">
        <v>1615</v>
      </c>
    </row>
    <row r="14" spans="1:8">
      <c r="A14" t="s">
        <v>1068</v>
      </c>
      <c r="B14" t="s">
        <v>1069</v>
      </c>
      <c r="C14" t="s">
        <v>1070</v>
      </c>
      <c r="D14" t="s">
        <v>1071</v>
      </c>
      <c r="E14" t="s">
        <v>1051</v>
      </c>
      <c r="F14" s="1">
        <v>1599935</v>
      </c>
      <c r="G14" t="s">
        <v>1651</v>
      </c>
      <c r="H14" t="s">
        <v>1620</v>
      </c>
    </row>
    <row r="16" spans="1:8">
      <c r="F16" s="1">
        <f>SUM(F2:F15)</f>
        <v>6296832</v>
      </c>
    </row>
    <row r="18" spans="6:8">
      <c r="F18" s="1">
        <f>F2+F3+F4+F5+F6+F7+F8+F9+F10+F11+F12+F13</f>
        <v>4696897</v>
      </c>
      <c r="H18" t="s">
        <v>1615</v>
      </c>
    </row>
    <row r="19" spans="6:8">
      <c r="F19" s="1">
        <f>F14</f>
        <v>1599935</v>
      </c>
      <c r="H19" t="s">
        <v>1620</v>
      </c>
    </row>
  </sheetData>
  <autoFilter ref="A1:H1"/>
  <sortState ref="A2:H14">
    <sortCondition ref="H2:H14"/>
    <sortCondition ref="G2:G14"/>
    <sortCondition ref="D2:D14"/>
  </sortState>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103"/>
  <sheetViews>
    <sheetView workbookViewId="0">
      <selection activeCell="C41" sqref="C41"/>
    </sheetView>
  </sheetViews>
  <sheetFormatPr defaultRowHeight="15"/>
  <cols>
    <col min="1" max="1" width="19.140625" bestFit="1" customWidth="1"/>
    <col min="2" max="2" width="62" bestFit="1" customWidth="1"/>
    <col min="3" max="3" width="74" bestFit="1" customWidth="1"/>
    <col min="4" max="4" width="13.7109375" customWidth="1"/>
    <col min="5" max="5" width="5.5703125" bestFit="1" customWidth="1"/>
    <col min="6" max="6" width="13.5703125" bestFit="1" customWidth="1"/>
    <col min="7" max="7" width="9.85546875" bestFit="1" customWidth="1"/>
  </cols>
  <sheetData>
    <row r="1" spans="1:8">
      <c r="A1" t="s">
        <v>0</v>
      </c>
      <c r="B1" t="s">
        <v>1</v>
      </c>
      <c r="C1" t="s">
        <v>2</v>
      </c>
      <c r="D1" t="s">
        <v>951</v>
      </c>
      <c r="E1" t="s">
        <v>4</v>
      </c>
      <c r="F1" t="s">
        <v>5</v>
      </c>
      <c r="G1" t="s">
        <v>1632</v>
      </c>
      <c r="H1" t="s">
        <v>1611</v>
      </c>
    </row>
    <row r="2" spans="1:8">
      <c r="A2" t="s">
        <v>1108</v>
      </c>
      <c r="B2" t="s">
        <v>1109</v>
      </c>
      <c r="C2" t="s">
        <v>1110</v>
      </c>
      <c r="D2" t="s">
        <v>1111</v>
      </c>
      <c r="E2" t="s">
        <v>1090</v>
      </c>
      <c r="F2" s="1">
        <v>1986340</v>
      </c>
      <c r="G2" t="s">
        <v>1652</v>
      </c>
      <c r="H2" t="s">
        <v>1646</v>
      </c>
    </row>
    <row r="3" spans="1:8">
      <c r="A3" t="s">
        <v>1127</v>
      </c>
      <c r="B3" t="s">
        <v>1128</v>
      </c>
      <c r="C3" t="s">
        <v>1129</v>
      </c>
      <c r="D3" t="s">
        <v>1111</v>
      </c>
      <c r="E3" t="s">
        <v>1090</v>
      </c>
      <c r="F3" s="1">
        <v>57574</v>
      </c>
      <c r="G3" t="s">
        <v>1652</v>
      </c>
      <c r="H3" t="s">
        <v>1646</v>
      </c>
    </row>
    <row r="4" spans="1:8">
      <c r="A4" t="s">
        <v>1130</v>
      </c>
      <c r="B4" t="s">
        <v>1131</v>
      </c>
      <c r="C4" t="s">
        <v>1132</v>
      </c>
      <c r="D4" t="s">
        <v>1111</v>
      </c>
      <c r="E4" t="s">
        <v>1090</v>
      </c>
      <c r="F4" s="1">
        <v>1992000</v>
      </c>
      <c r="G4" t="s">
        <v>1652</v>
      </c>
      <c r="H4" t="s">
        <v>1646</v>
      </c>
    </row>
    <row r="5" spans="1:8">
      <c r="A5" t="s">
        <v>1138</v>
      </c>
      <c r="B5" t="s">
        <v>1139</v>
      </c>
      <c r="C5" t="s">
        <v>1140</v>
      </c>
      <c r="D5" t="s">
        <v>1111</v>
      </c>
      <c r="E5" t="s">
        <v>1090</v>
      </c>
      <c r="F5" s="1">
        <v>203200</v>
      </c>
      <c r="G5" t="s">
        <v>1652</v>
      </c>
      <c r="H5" t="s">
        <v>1646</v>
      </c>
    </row>
    <row r="6" spans="1:8">
      <c r="A6" t="s">
        <v>1144</v>
      </c>
      <c r="B6" t="s">
        <v>1131</v>
      </c>
      <c r="C6" t="s">
        <v>1145</v>
      </c>
      <c r="D6" t="s">
        <v>1111</v>
      </c>
      <c r="E6" t="s">
        <v>1090</v>
      </c>
      <c r="F6" s="1">
        <v>1090712</v>
      </c>
      <c r="G6" t="s">
        <v>1652</v>
      </c>
      <c r="H6" t="s">
        <v>1646</v>
      </c>
    </row>
    <row r="7" spans="1:8">
      <c r="A7" t="s">
        <v>1149</v>
      </c>
      <c r="B7" t="s">
        <v>1150</v>
      </c>
      <c r="C7" t="s">
        <v>1151</v>
      </c>
      <c r="D7" t="s">
        <v>1111</v>
      </c>
      <c r="E7" t="s">
        <v>1090</v>
      </c>
      <c r="F7" s="1">
        <v>1348602</v>
      </c>
      <c r="G7" t="s">
        <v>1652</v>
      </c>
      <c r="H7" t="s">
        <v>1646</v>
      </c>
    </row>
    <row r="8" spans="1:8">
      <c r="A8" t="s">
        <v>1171</v>
      </c>
      <c r="B8" t="s">
        <v>1172</v>
      </c>
      <c r="C8" t="s">
        <v>1173</v>
      </c>
      <c r="D8" t="s">
        <v>1111</v>
      </c>
      <c r="E8" t="s">
        <v>1090</v>
      </c>
      <c r="F8" s="1">
        <v>83185</v>
      </c>
      <c r="G8" t="s">
        <v>1652</v>
      </c>
      <c r="H8" t="s">
        <v>1646</v>
      </c>
    </row>
    <row r="9" spans="1:8">
      <c r="A9" t="s">
        <v>1222</v>
      </c>
      <c r="B9" t="s">
        <v>1223</v>
      </c>
      <c r="C9" t="s">
        <v>1224</v>
      </c>
      <c r="D9" t="s">
        <v>1111</v>
      </c>
      <c r="E9" t="s">
        <v>1090</v>
      </c>
      <c r="F9" s="1">
        <v>356150</v>
      </c>
      <c r="G9" t="s">
        <v>1652</v>
      </c>
      <c r="H9" t="s">
        <v>1646</v>
      </c>
    </row>
    <row r="10" spans="1:8">
      <c r="A10" t="s">
        <v>1255</v>
      </c>
      <c r="B10" t="s">
        <v>1256</v>
      </c>
      <c r="C10" t="s">
        <v>1257</v>
      </c>
      <c r="D10" t="s">
        <v>1111</v>
      </c>
      <c r="E10" t="s">
        <v>1090</v>
      </c>
      <c r="F10" s="1">
        <v>61110</v>
      </c>
      <c r="G10" t="s">
        <v>1652</v>
      </c>
      <c r="H10" t="s">
        <v>1646</v>
      </c>
    </row>
    <row r="11" spans="1:8">
      <c r="A11" t="s">
        <v>1268</v>
      </c>
      <c r="B11" t="s">
        <v>1269</v>
      </c>
      <c r="C11" t="s">
        <v>1270</v>
      </c>
      <c r="D11" t="s">
        <v>1111</v>
      </c>
      <c r="E11" t="s">
        <v>1090</v>
      </c>
      <c r="F11" s="1">
        <v>440500</v>
      </c>
      <c r="G11" t="s">
        <v>1652</v>
      </c>
      <c r="H11" t="s">
        <v>1646</v>
      </c>
    </row>
    <row r="12" spans="1:8">
      <c r="A12" t="s">
        <v>1289</v>
      </c>
      <c r="B12" t="s">
        <v>1131</v>
      </c>
      <c r="C12" t="s">
        <v>1290</v>
      </c>
      <c r="D12" t="s">
        <v>1111</v>
      </c>
      <c r="E12" t="s">
        <v>1090</v>
      </c>
      <c r="F12" s="1">
        <v>2249033</v>
      </c>
      <c r="G12" t="s">
        <v>1652</v>
      </c>
      <c r="H12" t="s">
        <v>1646</v>
      </c>
    </row>
    <row r="13" spans="1:8">
      <c r="A13" t="s">
        <v>1291</v>
      </c>
      <c r="B13" t="s">
        <v>1292</v>
      </c>
      <c r="C13" t="s">
        <v>1293</v>
      </c>
      <c r="D13" t="s">
        <v>1111</v>
      </c>
      <c r="E13" t="s">
        <v>1090</v>
      </c>
      <c r="F13" s="1">
        <v>72400</v>
      </c>
      <c r="G13" t="s">
        <v>1652</v>
      </c>
      <c r="H13" t="s">
        <v>1646</v>
      </c>
    </row>
    <row r="14" spans="1:8">
      <c r="A14" t="s">
        <v>1330</v>
      </c>
      <c r="B14" t="s">
        <v>1331</v>
      </c>
      <c r="C14" t="s">
        <v>1332</v>
      </c>
      <c r="D14" t="s">
        <v>1111</v>
      </c>
      <c r="E14" t="s">
        <v>1090</v>
      </c>
      <c r="F14" s="1">
        <v>238581</v>
      </c>
      <c r="G14" t="s">
        <v>1652</v>
      </c>
      <c r="H14" t="s">
        <v>1646</v>
      </c>
    </row>
    <row r="15" spans="1:8">
      <c r="A15" t="s">
        <v>1228</v>
      </c>
      <c r="B15" t="s">
        <v>1229</v>
      </c>
      <c r="C15" t="s">
        <v>1230</v>
      </c>
      <c r="D15" t="s">
        <v>1231</v>
      </c>
      <c r="E15" t="s">
        <v>1090</v>
      </c>
      <c r="F15" s="1">
        <v>45690</v>
      </c>
      <c r="G15" t="s">
        <v>1652</v>
      </c>
      <c r="H15" t="s">
        <v>1646</v>
      </c>
    </row>
    <row r="16" spans="1:8">
      <c r="A16" t="s">
        <v>1237</v>
      </c>
      <c r="B16" t="s">
        <v>1238</v>
      </c>
      <c r="C16" t="s">
        <v>1239</v>
      </c>
      <c r="D16" t="s">
        <v>1231</v>
      </c>
      <c r="E16" t="s">
        <v>1090</v>
      </c>
      <c r="F16" s="1">
        <v>1600000</v>
      </c>
      <c r="G16" t="s">
        <v>1652</v>
      </c>
      <c r="H16" t="s">
        <v>1646</v>
      </c>
    </row>
    <row r="17" spans="1:8">
      <c r="A17" t="s">
        <v>1210</v>
      </c>
      <c r="B17" t="s">
        <v>1211</v>
      </c>
      <c r="C17" t="s">
        <v>1212</v>
      </c>
      <c r="D17" t="s">
        <v>1213</v>
      </c>
      <c r="E17" t="s">
        <v>1090</v>
      </c>
      <c r="F17" s="1">
        <v>38665</v>
      </c>
      <c r="G17" t="s">
        <v>1652</v>
      </c>
      <c r="H17" t="s">
        <v>1646</v>
      </c>
    </row>
    <row r="18" spans="1:8">
      <c r="A18" t="s">
        <v>1311</v>
      </c>
      <c r="B18" t="s">
        <v>1312</v>
      </c>
      <c r="C18" t="s">
        <v>1313</v>
      </c>
      <c r="D18" t="s">
        <v>1213</v>
      </c>
      <c r="E18" t="s">
        <v>1090</v>
      </c>
      <c r="F18" s="1">
        <v>90000</v>
      </c>
      <c r="G18" t="s">
        <v>1652</v>
      </c>
      <c r="H18" t="s">
        <v>1646</v>
      </c>
    </row>
    <row r="19" spans="1:8">
      <c r="A19" t="s">
        <v>1091</v>
      </c>
      <c r="B19" t="s">
        <v>1092</v>
      </c>
      <c r="C19" t="s">
        <v>1093</v>
      </c>
      <c r="D19" t="s">
        <v>1094</v>
      </c>
      <c r="E19" t="s">
        <v>1090</v>
      </c>
      <c r="F19" s="1">
        <v>74200</v>
      </c>
      <c r="G19" t="s">
        <v>1652</v>
      </c>
      <c r="H19" t="s">
        <v>1646</v>
      </c>
    </row>
    <row r="20" spans="1:8">
      <c r="A20" t="s">
        <v>1095</v>
      </c>
      <c r="B20" t="s">
        <v>1096</v>
      </c>
      <c r="C20" t="s">
        <v>1097</v>
      </c>
      <c r="D20" t="s">
        <v>1094</v>
      </c>
      <c r="E20" t="s">
        <v>1090</v>
      </c>
      <c r="F20" s="1">
        <v>310326</v>
      </c>
      <c r="G20" t="s">
        <v>1652</v>
      </c>
      <c r="H20" t="s">
        <v>1646</v>
      </c>
    </row>
    <row r="21" spans="1:8">
      <c r="A21" t="s">
        <v>1098</v>
      </c>
      <c r="B21" t="s">
        <v>1099</v>
      </c>
      <c r="C21" t="s">
        <v>1100</v>
      </c>
      <c r="D21" t="s">
        <v>1094</v>
      </c>
      <c r="E21" t="s">
        <v>1090</v>
      </c>
      <c r="F21" s="1">
        <v>567000</v>
      </c>
      <c r="G21" t="s">
        <v>1652</v>
      </c>
      <c r="H21" t="s">
        <v>1646</v>
      </c>
    </row>
    <row r="22" spans="1:8">
      <c r="A22" t="s">
        <v>1101</v>
      </c>
      <c r="B22" t="s">
        <v>1102</v>
      </c>
      <c r="C22" t="s">
        <v>1103</v>
      </c>
      <c r="D22" t="s">
        <v>1094</v>
      </c>
      <c r="E22" t="s">
        <v>1090</v>
      </c>
      <c r="F22" s="1">
        <v>276300</v>
      </c>
      <c r="G22" t="s">
        <v>1652</v>
      </c>
      <c r="H22" t="s">
        <v>1646</v>
      </c>
    </row>
    <row r="23" spans="1:8">
      <c r="A23" t="s">
        <v>1300</v>
      </c>
      <c r="B23" t="s">
        <v>1301</v>
      </c>
      <c r="C23" t="s">
        <v>1302</v>
      </c>
      <c r="D23" t="s">
        <v>1094</v>
      </c>
      <c r="E23" t="s">
        <v>1090</v>
      </c>
      <c r="F23" s="1">
        <v>108300</v>
      </c>
      <c r="G23" t="s">
        <v>1652</v>
      </c>
      <c r="H23" t="s">
        <v>1646</v>
      </c>
    </row>
    <row r="24" spans="1:8">
      <c r="A24" t="s">
        <v>1306</v>
      </c>
      <c r="B24" t="s">
        <v>1307</v>
      </c>
      <c r="C24" t="s">
        <v>1308</v>
      </c>
      <c r="D24" t="s">
        <v>1094</v>
      </c>
      <c r="E24" t="s">
        <v>1090</v>
      </c>
      <c r="F24" s="1">
        <v>124214</v>
      </c>
      <c r="G24" t="s">
        <v>1652</v>
      </c>
      <c r="H24" t="s">
        <v>1646</v>
      </c>
    </row>
    <row r="25" spans="1:8">
      <c r="A25" t="s">
        <v>1322</v>
      </c>
      <c r="B25" t="s">
        <v>1323</v>
      </c>
      <c r="C25" t="s">
        <v>1324</v>
      </c>
      <c r="D25" t="s">
        <v>1094</v>
      </c>
      <c r="E25" t="s">
        <v>1090</v>
      </c>
      <c r="F25" s="1">
        <v>61584</v>
      </c>
      <c r="G25" t="s">
        <v>1652</v>
      </c>
      <c r="H25" t="s">
        <v>1646</v>
      </c>
    </row>
    <row r="26" spans="1:8">
      <c r="A26" t="s">
        <v>1116</v>
      </c>
      <c r="B26" t="s">
        <v>1117</v>
      </c>
      <c r="C26" t="s">
        <v>1118</v>
      </c>
      <c r="D26" t="s">
        <v>1119</v>
      </c>
      <c r="E26" t="s">
        <v>1090</v>
      </c>
      <c r="F26" s="1">
        <v>80433</v>
      </c>
      <c r="G26" t="s">
        <v>1652</v>
      </c>
      <c r="H26" t="s">
        <v>1646</v>
      </c>
    </row>
    <row r="27" spans="1:8">
      <c r="A27" t="s">
        <v>1141</v>
      </c>
      <c r="B27" t="s">
        <v>1142</v>
      </c>
      <c r="C27" t="s">
        <v>1143</v>
      </c>
      <c r="D27" t="s">
        <v>1119</v>
      </c>
      <c r="E27" t="s">
        <v>1090</v>
      </c>
      <c r="F27" s="1">
        <v>821982</v>
      </c>
      <c r="G27" t="s">
        <v>1652</v>
      </c>
      <c r="H27" t="s">
        <v>1646</v>
      </c>
    </row>
    <row r="28" spans="1:8">
      <c r="A28" t="s">
        <v>1146</v>
      </c>
      <c r="B28" t="s">
        <v>1147</v>
      </c>
      <c r="C28" t="s">
        <v>1148</v>
      </c>
      <c r="D28" t="s">
        <v>1119</v>
      </c>
      <c r="E28" t="s">
        <v>1090</v>
      </c>
      <c r="F28" s="1">
        <v>417454</v>
      </c>
      <c r="G28" t="s">
        <v>1652</v>
      </c>
      <c r="H28" t="s">
        <v>1646</v>
      </c>
    </row>
    <row r="29" spans="1:8">
      <c r="A29" t="s">
        <v>1155</v>
      </c>
      <c r="B29" t="s">
        <v>1156</v>
      </c>
      <c r="C29" t="s">
        <v>1157</v>
      </c>
      <c r="D29" t="s">
        <v>1119</v>
      </c>
      <c r="E29" t="s">
        <v>1090</v>
      </c>
      <c r="F29" s="1">
        <v>882000</v>
      </c>
      <c r="G29" t="s">
        <v>1652</v>
      </c>
      <c r="H29" t="s">
        <v>1646</v>
      </c>
    </row>
    <row r="30" spans="1:8">
      <c r="A30" t="s">
        <v>1214</v>
      </c>
      <c r="B30" t="s">
        <v>1156</v>
      </c>
      <c r="C30" t="s">
        <v>1215</v>
      </c>
      <c r="D30" t="s">
        <v>1119</v>
      </c>
      <c r="E30" t="s">
        <v>1090</v>
      </c>
      <c r="F30" s="1">
        <v>500000</v>
      </c>
      <c r="G30" t="s">
        <v>1652</v>
      </c>
      <c r="H30" t="s">
        <v>1646</v>
      </c>
    </row>
    <row r="31" spans="1:8">
      <c r="A31" t="s">
        <v>1216</v>
      </c>
      <c r="B31" t="s">
        <v>1217</v>
      </c>
      <c r="C31" t="s">
        <v>1218</v>
      </c>
      <c r="D31" t="s">
        <v>1119</v>
      </c>
      <c r="E31" t="s">
        <v>1090</v>
      </c>
      <c r="F31" s="1">
        <v>573650</v>
      </c>
      <c r="G31" t="s">
        <v>1652</v>
      </c>
      <c r="H31" t="s">
        <v>1646</v>
      </c>
    </row>
    <row r="32" spans="1:8">
      <c r="A32" t="s">
        <v>1219</v>
      </c>
      <c r="B32" t="s">
        <v>1220</v>
      </c>
      <c r="C32" t="s">
        <v>1221</v>
      </c>
      <c r="D32" t="s">
        <v>1119</v>
      </c>
      <c r="E32" t="s">
        <v>1090</v>
      </c>
      <c r="F32" s="1">
        <v>326848</v>
      </c>
      <c r="G32" t="s">
        <v>1652</v>
      </c>
      <c r="H32" t="s">
        <v>1646</v>
      </c>
    </row>
    <row r="33" spans="1:8">
      <c r="A33" t="s">
        <v>1243</v>
      </c>
      <c r="B33" t="s">
        <v>1244</v>
      </c>
      <c r="C33" t="s">
        <v>1245</v>
      </c>
      <c r="D33" t="s">
        <v>1119</v>
      </c>
      <c r="E33" t="s">
        <v>1090</v>
      </c>
      <c r="F33" s="1">
        <v>239963</v>
      </c>
      <c r="G33" t="s">
        <v>1652</v>
      </c>
      <c r="H33" t="s">
        <v>1646</v>
      </c>
    </row>
    <row r="34" spans="1:8">
      <c r="A34" t="s">
        <v>1246</v>
      </c>
      <c r="B34" t="s">
        <v>1247</v>
      </c>
      <c r="C34" t="s">
        <v>1248</v>
      </c>
      <c r="D34" t="s">
        <v>1119</v>
      </c>
      <c r="E34" t="s">
        <v>1090</v>
      </c>
      <c r="F34" s="1">
        <v>48870</v>
      </c>
      <c r="G34" t="s">
        <v>1652</v>
      </c>
      <c r="H34" t="s">
        <v>1646</v>
      </c>
    </row>
    <row r="35" spans="1:8">
      <c r="A35" t="s">
        <v>1249</v>
      </c>
      <c r="B35" t="s">
        <v>1250</v>
      </c>
      <c r="C35" t="s">
        <v>1251</v>
      </c>
      <c r="D35" t="s">
        <v>1119</v>
      </c>
      <c r="E35" t="s">
        <v>1090</v>
      </c>
      <c r="F35" s="1">
        <v>157850</v>
      </c>
      <c r="G35" t="s">
        <v>1652</v>
      </c>
      <c r="H35" t="s">
        <v>1646</v>
      </c>
    </row>
    <row r="36" spans="1:8">
      <c r="A36" t="s">
        <v>1252</v>
      </c>
      <c r="B36" t="s">
        <v>1253</v>
      </c>
      <c r="C36" t="s">
        <v>1254</v>
      </c>
      <c r="D36" t="s">
        <v>1119</v>
      </c>
      <c r="E36" t="s">
        <v>1090</v>
      </c>
      <c r="F36" s="1">
        <v>211679</v>
      </c>
      <c r="G36" t="s">
        <v>1652</v>
      </c>
      <c r="H36" t="s">
        <v>1646</v>
      </c>
    </row>
    <row r="37" spans="1:8">
      <c r="A37" t="s">
        <v>1258</v>
      </c>
      <c r="B37" t="s">
        <v>1259</v>
      </c>
      <c r="C37" t="s">
        <v>1260</v>
      </c>
      <c r="D37" t="s">
        <v>1119</v>
      </c>
      <c r="E37" t="s">
        <v>1090</v>
      </c>
      <c r="F37" s="1">
        <v>710000</v>
      </c>
      <c r="G37" t="s">
        <v>1652</v>
      </c>
      <c r="H37" t="s">
        <v>1646</v>
      </c>
    </row>
    <row r="38" spans="1:8">
      <c r="A38" t="s">
        <v>1280</v>
      </c>
      <c r="B38" t="s">
        <v>1281</v>
      </c>
      <c r="C38" t="s">
        <v>1282</v>
      </c>
      <c r="D38" t="s">
        <v>1119</v>
      </c>
      <c r="E38" t="s">
        <v>1090</v>
      </c>
      <c r="F38" s="1">
        <v>125000</v>
      </c>
      <c r="G38" t="s">
        <v>1652</v>
      </c>
      <c r="H38" t="s">
        <v>1646</v>
      </c>
    </row>
    <row r="39" spans="1:8">
      <c r="A39" t="s">
        <v>1318</v>
      </c>
      <c r="B39" t="s">
        <v>1156</v>
      </c>
      <c r="C39" t="s">
        <v>1319</v>
      </c>
      <c r="D39" t="s">
        <v>1119</v>
      </c>
      <c r="E39" t="s">
        <v>1090</v>
      </c>
      <c r="F39" s="1">
        <v>571021</v>
      </c>
      <c r="G39" t="s">
        <v>1652</v>
      </c>
      <c r="H39" t="s">
        <v>1646</v>
      </c>
    </row>
    <row r="40" spans="1:8">
      <c r="A40" t="s">
        <v>1325</v>
      </c>
      <c r="B40" t="s">
        <v>1326</v>
      </c>
      <c r="C40" t="s">
        <v>1327</v>
      </c>
      <c r="D40" t="s">
        <v>1119</v>
      </c>
      <c r="E40" t="s">
        <v>1090</v>
      </c>
      <c r="F40" s="1">
        <v>564842</v>
      </c>
      <c r="G40" t="s">
        <v>1652</v>
      </c>
      <c r="H40" t="s">
        <v>1646</v>
      </c>
    </row>
    <row r="41" spans="1:8">
      <c r="A41" t="s">
        <v>1348</v>
      </c>
      <c r="B41" t="s">
        <v>1298</v>
      </c>
      <c r="C41" t="s">
        <v>1349</v>
      </c>
      <c r="D41" t="s">
        <v>1119</v>
      </c>
      <c r="E41" t="s">
        <v>1090</v>
      </c>
      <c r="F41" s="1">
        <v>560281</v>
      </c>
      <c r="G41" t="s">
        <v>1652</v>
      </c>
      <c r="H41" t="s">
        <v>1646</v>
      </c>
    </row>
    <row r="42" spans="1:8">
      <c r="A42" t="s">
        <v>1120</v>
      </c>
      <c r="B42" t="s">
        <v>1121</v>
      </c>
      <c r="C42" t="s">
        <v>1122</v>
      </c>
      <c r="D42" t="s">
        <v>1123</v>
      </c>
      <c r="E42" t="s">
        <v>1090</v>
      </c>
      <c r="F42" s="1">
        <v>542850</v>
      </c>
      <c r="G42" t="s">
        <v>1652</v>
      </c>
      <c r="H42" t="s">
        <v>1646</v>
      </c>
    </row>
    <row r="43" spans="1:8">
      <c r="A43" t="s">
        <v>1234</v>
      </c>
      <c r="B43" t="s">
        <v>1235</v>
      </c>
      <c r="C43" t="s">
        <v>1236</v>
      </c>
      <c r="D43" t="s">
        <v>1123</v>
      </c>
      <c r="E43" t="s">
        <v>1090</v>
      </c>
      <c r="F43" s="1">
        <v>2039000</v>
      </c>
      <c r="G43" t="s">
        <v>1652</v>
      </c>
      <c r="H43" t="s">
        <v>1646</v>
      </c>
    </row>
    <row r="44" spans="1:8">
      <c r="A44" t="s">
        <v>1086</v>
      </c>
      <c r="B44" t="s">
        <v>1087</v>
      </c>
      <c r="C44" t="s">
        <v>1088</v>
      </c>
      <c r="D44" t="s">
        <v>1089</v>
      </c>
      <c r="E44" t="s">
        <v>1090</v>
      </c>
      <c r="F44" s="1">
        <v>1939000</v>
      </c>
      <c r="G44" t="s">
        <v>1652</v>
      </c>
      <c r="H44" t="s">
        <v>1646</v>
      </c>
    </row>
    <row r="45" spans="1:8">
      <c r="A45" t="s">
        <v>1136</v>
      </c>
      <c r="B45" t="s">
        <v>1087</v>
      </c>
      <c r="C45" t="s">
        <v>1137</v>
      </c>
      <c r="D45" t="s">
        <v>1089</v>
      </c>
      <c r="E45" t="s">
        <v>1090</v>
      </c>
      <c r="F45" s="1">
        <v>157693</v>
      </c>
      <c r="G45" t="s">
        <v>1652</v>
      </c>
      <c r="H45" t="s">
        <v>1646</v>
      </c>
    </row>
    <row r="46" spans="1:8">
      <c r="A46" t="s">
        <v>1297</v>
      </c>
      <c r="B46" t="s">
        <v>1298</v>
      </c>
      <c r="C46" t="s">
        <v>1299</v>
      </c>
      <c r="D46" t="s">
        <v>1089</v>
      </c>
      <c r="E46" t="s">
        <v>1090</v>
      </c>
      <c r="F46" s="1">
        <v>298040</v>
      </c>
      <c r="G46" t="s">
        <v>1652</v>
      </c>
      <c r="H46" t="s">
        <v>1646</v>
      </c>
    </row>
    <row r="47" spans="1:8">
      <c r="A47" t="s">
        <v>1328</v>
      </c>
      <c r="B47" t="s">
        <v>1298</v>
      </c>
      <c r="C47" t="s">
        <v>1329</v>
      </c>
      <c r="D47" t="s">
        <v>1089</v>
      </c>
      <c r="E47" t="s">
        <v>1090</v>
      </c>
      <c r="F47" s="1">
        <v>201753</v>
      </c>
      <c r="G47" t="s">
        <v>1652</v>
      </c>
      <c r="H47" t="s">
        <v>1646</v>
      </c>
    </row>
    <row r="48" spans="1:8">
      <c r="A48" t="s">
        <v>1158</v>
      </c>
      <c r="B48" t="s">
        <v>1159</v>
      </c>
      <c r="C48" t="s">
        <v>1160</v>
      </c>
      <c r="D48" t="s">
        <v>1161</v>
      </c>
      <c r="E48" t="s">
        <v>1090</v>
      </c>
      <c r="F48" s="1">
        <v>221250</v>
      </c>
      <c r="G48" t="s">
        <v>1655</v>
      </c>
      <c r="H48" t="s">
        <v>1620</v>
      </c>
    </row>
    <row r="49" spans="1:8">
      <c r="A49" t="s">
        <v>1112</v>
      </c>
      <c r="B49" t="s">
        <v>1113</v>
      </c>
      <c r="C49" t="s">
        <v>1114</v>
      </c>
      <c r="D49" t="s">
        <v>1115</v>
      </c>
      <c r="E49" t="s">
        <v>1090</v>
      </c>
      <c r="F49" s="1">
        <v>9962715</v>
      </c>
      <c r="G49" t="s">
        <v>1654</v>
      </c>
      <c r="H49" t="s">
        <v>1613</v>
      </c>
    </row>
    <row r="50" spans="1:8">
      <c r="A50" t="s">
        <v>1124</v>
      </c>
      <c r="B50" t="s">
        <v>1125</v>
      </c>
      <c r="C50" t="s">
        <v>1126</v>
      </c>
      <c r="D50" t="s">
        <v>1115</v>
      </c>
      <c r="E50" t="s">
        <v>1090</v>
      </c>
      <c r="F50" s="1">
        <v>420500</v>
      </c>
      <c r="G50" t="s">
        <v>1654</v>
      </c>
      <c r="H50" t="s">
        <v>1613</v>
      </c>
    </row>
    <row r="51" spans="1:8">
      <c r="A51" t="s">
        <v>1133</v>
      </c>
      <c r="B51" t="s">
        <v>1134</v>
      </c>
      <c r="C51" t="s">
        <v>1135</v>
      </c>
      <c r="D51" t="s">
        <v>1115</v>
      </c>
      <c r="E51" t="s">
        <v>1090</v>
      </c>
      <c r="F51" s="1">
        <v>2150000</v>
      </c>
      <c r="G51" t="s">
        <v>1654</v>
      </c>
      <c r="H51" t="s">
        <v>1613</v>
      </c>
    </row>
    <row r="52" spans="1:8">
      <c r="A52" t="s">
        <v>1152</v>
      </c>
      <c r="B52" t="s">
        <v>1153</v>
      </c>
      <c r="C52" t="s">
        <v>1154</v>
      </c>
      <c r="D52" t="s">
        <v>1115</v>
      </c>
      <c r="E52" t="s">
        <v>1090</v>
      </c>
      <c r="F52" s="1">
        <v>85000</v>
      </c>
      <c r="G52" t="s">
        <v>1654</v>
      </c>
      <c r="H52" t="s">
        <v>1613</v>
      </c>
    </row>
    <row r="53" spans="1:8">
      <c r="A53" t="s">
        <v>1162</v>
      </c>
      <c r="B53" t="s">
        <v>1163</v>
      </c>
      <c r="C53" t="s">
        <v>1164</v>
      </c>
      <c r="D53" t="s">
        <v>1115</v>
      </c>
      <c r="E53" t="s">
        <v>1090</v>
      </c>
      <c r="F53" s="1">
        <v>73888</v>
      </c>
      <c r="G53" t="s">
        <v>1654</v>
      </c>
      <c r="H53" t="s">
        <v>1613</v>
      </c>
    </row>
    <row r="54" spans="1:8">
      <c r="A54" t="s">
        <v>1165</v>
      </c>
      <c r="B54" t="s">
        <v>1166</v>
      </c>
      <c r="C54" t="s">
        <v>1167</v>
      </c>
      <c r="D54" t="s">
        <v>1115</v>
      </c>
      <c r="E54" t="s">
        <v>1090</v>
      </c>
      <c r="F54" s="1">
        <v>89236</v>
      </c>
      <c r="G54" t="s">
        <v>1654</v>
      </c>
      <c r="H54" t="s">
        <v>1613</v>
      </c>
    </row>
    <row r="55" spans="1:8">
      <c r="A55" t="s">
        <v>1168</v>
      </c>
      <c r="B55" t="s">
        <v>1169</v>
      </c>
      <c r="C55" t="s">
        <v>1170</v>
      </c>
      <c r="D55" t="s">
        <v>1115</v>
      </c>
      <c r="E55" t="s">
        <v>1090</v>
      </c>
      <c r="F55" s="1">
        <v>570864</v>
      </c>
      <c r="G55" t="s">
        <v>1654</v>
      </c>
      <c r="H55" t="s">
        <v>1613</v>
      </c>
    </row>
    <row r="56" spans="1:8">
      <c r="A56" t="s">
        <v>1174</v>
      </c>
      <c r="B56" t="s">
        <v>1175</v>
      </c>
      <c r="C56" t="s">
        <v>1176</v>
      </c>
      <c r="D56" t="s">
        <v>1115</v>
      </c>
      <c r="E56" t="s">
        <v>1090</v>
      </c>
      <c r="F56" s="1">
        <v>984650</v>
      </c>
      <c r="G56" t="s">
        <v>1654</v>
      </c>
      <c r="H56" t="s">
        <v>1613</v>
      </c>
    </row>
    <row r="57" spans="1:8">
      <c r="A57" t="s">
        <v>1177</v>
      </c>
      <c r="B57" t="s">
        <v>1178</v>
      </c>
      <c r="C57" t="s">
        <v>1179</v>
      </c>
      <c r="D57" t="s">
        <v>1115</v>
      </c>
      <c r="E57" t="s">
        <v>1090</v>
      </c>
      <c r="F57" s="1">
        <v>1051951</v>
      </c>
      <c r="G57" t="s">
        <v>1654</v>
      </c>
      <c r="H57" t="s">
        <v>1613</v>
      </c>
    </row>
    <row r="58" spans="1:8">
      <c r="A58" t="s">
        <v>1180</v>
      </c>
      <c r="B58" t="s">
        <v>1113</v>
      </c>
      <c r="C58" t="s">
        <v>1181</v>
      </c>
      <c r="D58" t="s">
        <v>1115</v>
      </c>
      <c r="E58" t="s">
        <v>1090</v>
      </c>
      <c r="F58" s="1">
        <v>299524</v>
      </c>
      <c r="G58" t="s">
        <v>1654</v>
      </c>
      <c r="H58" t="s">
        <v>1613</v>
      </c>
    </row>
    <row r="59" spans="1:8">
      <c r="A59" t="s">
        <v>1182</v>
      </c>
      <c r="B59" t="s">
        <v>1113</v>
      </c>
      <c r="C59" t="s">
        <v>1183</v>
      </c>
      <c r="D59" t="s">
        <v>1115</v>
      </c>
      <c r="E59" t="s">
        <v>1090</v>
      </c>
      <c r="F59" s="1">
        <v>400000</v>
      </c>
      <c r="G59" t="s">
        <v>1654</v>
      </c>
      <c r="H59" t="s">
        <v>1613</v>
      </c>
    </row>
    <row r="60" spans="1:8">
      <c r="A60" t="s">
        <v>1184</v>
      </c>
      <c r="B60" t="s">
        <v>1113</v>
      </c>
      <c r="C60" t="s">
        <v>1185</v>
      </c>
      <c r="D60" t="s">
        <v>1115</v>
      </c>
      <c r="E60" t="s">
        <v>1090</v>
      </c>
      <c r="F60" s="1">
        <v>146800</v>
      </c>
      <c r="G60" t="s">
        <v>1654</v>
      </c>
      <c r="H60" t="s">
        <v>1613</v>
      </c>
    </row>
    <row r="61" spans="1:8">
      <c r="A61" t="s">
        <v>1186</v>
      </c>
      <c r="B61" t="s">
        <v>1113</v>
      </c>
      <c r="C61" t="s">
        <v>1187</v>
      </c>
      <c r="D61" t="s">
        <v>1115</v>
      </c>
      <c r="E61" t="s">
        <v>1090</v>
      </c>
      <c r="F61" s="1">
        <v>1027253</v>
      </c>
      <c r="G61" t="s">
        <v>1654</v>
      </c>
      <c r="H61" t="s">
        <v>1613</v>
      </c>
    </row>
    <row r="62" spans="1:8">
      <c r="A62" t="s">
        <v>1188</v>
      </c>
      <c r="B62" t="s">
        <v>1189</v>
      </c>
      <c r="C62" t="s">
        <v>1190</v>
      </c>
      <c r="D62" t="s">
        <v>1115</v>
      </c>
      <c r="E62" t="s">
        <v>1090</v>
      </c>
      <c r="F62" s="1">
        <v>124899</v>
      </c>
      <c r="G62" t="s">
        <v>1654</v>
      </c>
      <c r="H62" t="s">
        <v>1613</v>
      </c>
    </row>
    <row r="63" spans="1:8">
      <c r="A63" t="s">
        <v>1191</v>
      </c>
      <c r="B63" t="s">
        <v>1192</v>
      </c>
      <c r="C63" t="s">
        <v>1193</v>
      </c>
      <c r="D63" t="s">
        <v>1115</v>
      </c>
      <c r="E63" t="s">
        <v>1090</v>
      </c>
      <c r="F63" s="1">
        <v>276277</v>
      </c>
      <c r="G63" t="s">
        <v>1654</v>
      </c>
      <c r="H63" t="s">
        <v>1613</v>
      </c>
    </row>
    <row r="64" spans="1:8">
      <c r="A64" t="s">
        <v>1194</v>
      </c>
      <c r="B64" t="s">
        <v>1195</v>
      </c>
      <c r="C64" t="s">
        <v>1196</v>
      </c>
      <c r="D64" t="s">
        <v>1115</v>
      </c>
      <c r="E64" t="s">
        <v>1090</v>
      </c>
      <c r="F64" s="1">
        <v>158126</v>
      </c>
      <c r="G64" t="s">
        <v>1654</v>
      </c>
      <c r="H64" t="s">
        <v>1613</v>
      </c>
    </row>
    <row r="65" spans="1:8">
      <c r="A65" t="s">
        <v>1197</v>
      </c>
      <c r="B65" t="s">
        <v>1198</v>
      </c>
      <c r="C65" t="s">
        <v>1199</v>
      </c>
      <c r="D65" t="s">
        <v>1115</v>
      </c>
      <c r="E65" t="s">
        <v>1090</v>
      </c>
      <c r="F65" s="1">
        <v>324266</v>
      </c>
      <c r="G65" t="s">
        <v>1654</v>
      </c>
      <c r="H65" t="s">
        <v>1613</v>
      </c>
    </row>
    <row r="66" spans="1:8">
      <c r="A66" t="s">
        <v>1200</v>
      </c>
      <c r="B66" t="s">
        <v>1201</v>
      </c>
      <c r="C66" t="s">
        <v>1202</v>
      </c>
      <c r="D66" t="s">
        <v>1115</v>
      </c>
      <c r="E66" t="s">
        <v>1090</v>
      </c>
      <c r="F66" s="1">
        <v>456480</v>
      </c>
      <c r="G66" t="s">
        <v>1654</v>
      </c>
      <c r="H66" t="s">
        <v>1613</v>
      </c>
    </row>
    <row r="67" spans="1:8">
      <c r="A67" t="s">
        <v>1206</v>
      </c>
      <c r="B67" t="s">
        <v>1113</v>
      </c>
      <c r="C67" t="s">
        <v>1207</v>
      </c>
      <c r="D67" t="s">
        <v>1115</v>
      </c>
      <c r="E67" t="s">
        <v>1090</v>
      </c>
      <c r="F67" s="1">
        <v>561000</v>
      </c>
      <c r="G67" t="s">
        <v>1654</v>
      </c>
      <c r="H67" t="s">
        <v>1613</v>
      </c>
    </row>
    <row r="68" spans="1:8">
      <c r="A68" t="s">
        <v>1208</v>
      </c>
      <c r="B68" t="s">
        <v>1113</v>
      </c>
      <c r="C68" t="s">
        <v>1209</v>
      </c>
      <c r="D68" t="s">
        <v>1115</v>
      </c>
      <c r="E68" t="s">
        <v>1090</v>
      </c>
      <c r="F68" s="1">
        <v>751250</v>
      </c>
      <c r="G68" t="s">
        <v>1654</v>
      </c>
      <c r="H68" t="s">
        <v>1613</v>
      </c>
    </row>
    <row r="69" spans="1:8">
      <c r="A69" t="s">
        <v>1225</v>
      </c>
      <c r="B69" t="s">
        <v>1226</v>
      </c>
      <c r="C69" t="s">
        <v>1227</v>
      </c>
      <c r="D69" t="s">
        <v>1115</v>
      </c>
      <c r="E69" t="s">
        <v>1090</v>
      </c>
      <c r="F69" s="1">
        <v>150000</v>
      </c>
      <c r="G69" t="s">
        <v>1654</v>
      </c>
      <c r="H69" t="s">
        <v>1613</v>
      </c>
    </row>
    <row r="70" spans="1:8">
      <c r="A70" t="s">
        <v>1232</v>
      </c>
      <c r="B70" t="s">
        <v>1113</v>
      </c>
      <c r="C70" t="s">
        <v>1233</v>
      </c>
      <c r="D70" t="s">
        <v>1115</v>
      </c>
      <c r="E70" t="s">
        <v>1090</v>
      </c>
      <c r="F70" s="1">
        <v>659000</v>
      </c>
      <c r="G70" t="s">
        <v>1654</v>
      </c>
      <c r="H70" t="s">
        <v>1613</v>
      </c>
    </row>
    <row r="71" spans="1:8">
      <c r="A71" t="s">
        <v>1240</v>
      </c>
      <c r="B71" t="s">
        <v>1241</v>
      </c>
      <c r="C71" t="s">
        <v>1242</v>
      </c>
      <c r="D71" t="s">
        <v>1115</v>
      </c>
      <c r="E71" t="s">
        <v>1090</v>
      </c>
      <c r="F71" s="1">
        <v>318546</v>
      </c>
      <c r="G71" t="s">
        <v>1654</v>
      </c>
      <c r="H71" t="s">
        <v>1613</v>
      </c>
    </row>
    <row r="72" spans="1:8">
      <c r="A72" t="s">
        <v>1265</v>
      </c>
      <c r="B72" t="s">
        <v>1266</v>
      </c>
      <c r="C72" t="s">
        <v>1267</v>
      </c>
      <c r="D72" t="s">
        <v>1115</v>
      </c>
      <c r="E72" t="s">
        <v>1090</v>
      </c>
      <c r="F72" s="1">
        <v>2570000</v>
      </c>
      <c r="G72" t="s">
        <v>1654</v>
      </c>
      <c r="H72" t="s">
        <v>1613</v>
      </c>
    </row>
    <row r="73" spans="1:8">
      <c r="A73" t="s">
        <v>1271</v>
      </c>
      <c r="B73" t="s">
        <v>1272</v>
      </c>
      <c r="C73" t="s">
        <v>1273</v>
      </c>
      <c r="D73" t="s">
        <v>1115</v>
      </c>
      <c r="E73" t="s">
        <v>1090</v>
      </c>
      <c r="F73" s="1">
        <v>878040</v>
      </c>
      <c r="G73" t="s">
        <v>1654</v>
      </c>
      <c r="H73" t="s">
        <v>1613</v>
      </c>
    </row>
    <row r="74" spans="1:8">
      <c r="A74" t="s">
        <v>1274</v>
      </c>
      <c r="B74" t="s">
        <v>1275</v>
      </c>
      <c r="C74" t="s">
        <v>1276</v>
      </c>
      <c r="D74" t="s">
        <v>1115</v>
      </c>
      <c r="E74" t="s">
        <v>1090</v>
      </c>
      <c r="F74" s="1">
        <v>32000</v>
      </c>
      <c r="G74" t="s">
        <v>1654</v>
      </c>
      <c r="H74" t="s">
        <v>1613</v>
      </c>
    </row>
    <row r="75" spans="1:8">
      <c r="A75" t="s">
        <v>1277</v>
      </c>
      <c r="B75" t="s">
        <v>1278</v>
      </c>
      <c r="C75" t="s">
        <v>1279</v>
      </c>
      <c r="D75" t="s">
        <v>1115</v>
      </c>
      <c r="E75" t="s">
        <v>1090</v>
      </c>
      <c r="F75" s="1">
        <v>520560</v>
      </c>
      <c r="G75" t="s">
        <v>1654</v>
      </c>
      <c r="H75" t="s">
        <v>1613</v>
      </c>
    </row>
    <row r="76" spans="1:8">
      <c r="A76" t="s">
        <v>1283</v>
      </c>
      <c r="B76" t="s">
        <v>1284</v>
      </c>
      <c r="C76" t="s">
        <v>1285</v>
      </c>
      <c r="D76" t="s">
        <v>1115</v>
      </c>
      <c r="E76" t="s">
        <v>1090</v>
      </c>
      <c r="F76" s="1">
        <v>448912</v>
      </c>
      <c r="G76" t="s">
        <v>1654</v>
      </c>
      <c r="H76" t="s">
        <v>1613</v>
      </c>
    </row>
    <row r="77" spans="1:8">
      <c r="A77" t="s">
        <v>1286</v>
      </c>
      <c r="B77" t="s">
        <v>1287</v>
      </c>
      <c r="C77" t="s">
        <v>1288</v>
      </c>
      <c r="D77" t="s">
        <v>1115</v>
      </c>
      <c r="E77" t="s">
        <v>1090</v>
      </c>
      <c r="F77" s="1">
        <v>671872</v>
      </c>
      <c r="G77" t="s">
        <v>1654</v>
      </c>
      <c r="H77" t="s">
        <v>1613</v>
      </c>
    </row>
    <row r="78" spans="1:8">
      <c r="A78" t="s">
        <v>1294</v>
      </c>
      <c r="B78" t="s">
        <v>1295</v>
      </c>
      <c r="C78" t="s">
        <v>1296</v>
      </c>
      <c r="D78" t="s">
        <v>1115</v>
      </c>
      <c r="E78" t="s">
        <v>1090</v>
      </c>
      <c r="F78" s="1">
        <v>91283</v>
      </c>
      <c r="G78" t="s">
        <v>1654</v>
      </c>
      <c r="H78" t="s">
        <v>1613</v>
      </c>
    </row>
    <row r="79" spans="1:8">
      <c r="A79" t="s">
        <v>1303</v>
      </c>
      <c r="B79" t="s">
        <v>1304</v>
      </c>
      <c r="C79" t="s">
        <v>1305</v>
      </c>
      <c r="D79" t="s">
        <v>1115</v>
      </c>
      <c r="E79" t="s">
        <v>1090</v>
      </c>
      <c r="F79" s="1">
        <v>360030</v>
      </c>
      <c r="G79" t="s">
        <v>1654</v>
      </c>
      <c r="H79" t="s">
        <v>1613</v>
      </c>
    </row>
    <row r="80" spans="1:8">
      <c r="A80" t="s">
        <v>1309</v>
      </c>
      <c r="B80" t="s">
        <v>741</v>
      </c>
      <c r="C80" t="s">
        <v>1310</v>
      </c>
      <c r="D80" t="s">
        <v>1115</v>
      </c>
      <c r="E80" t="s">
        <v>1090</v>
      </c>
      <c r="F80" s="1">
        <v>443375</v>
      </c>
      <c r="G80" t="s">
        <v>1654</v>
      </c>
      <c r="H80" t="s">
        <v>1613</v>
      </c>
    </row>
    <row r="81" spans="1:8">
      <c r="A81" t="s">
        <v>1316</v>
      </c>
      <c r="B81" t="s">
        <v>1295</v>
      </c>
      <c r="C81" t="s">
        <v>1317</v>
      </c>
      <c r="D81" t="s">
        <v>1115</v>
      </c>
      <c r="E81" t="s">
        <v>1090</v>
      </c>
      <c r="F81" s="1">
        <v>209195</v>
      </c>
      <c r="G81" t="s">
        <v>1654</v>
      </c>
      <c r="H81" t="s">
        <v>1613</v>
      </c>
    </row>
    <row r="82" spans="1:8">
      <c r="A82" t="s">
        <v>1333</v>
      </c>
      <c r="B82" t="s">
        <v>1113</v>
      </c>
      <c r="C82" t="s">
        <v>1334</v>
      </c>
      <c r="D82" t="s">
        <v>1115</v>
      </c>
      <c r="E82" t="s">
        <v>1090</v>
      </c>
      <c r="F82" s="1">
        <v>493628</v>
      </c>
      <c r="G82" t="s">
        <v>1654</v>
      </c>
      <c r="H82" t="s">
        <v>1613</v>
      </c>
    </row>
    <row r="83" spans="1:8">
      <c r="A83" t="s">
        <v>1335</v>
      </c>
      <c r="B83" t="s">
        <v>1336</v>
      </c>
      <c r="C83" t="s">
        <v>1337</v>
      </c>
      <c r="D83" t="s">
        <v>1115</v>
      </c>
      <c r="E83" t="s">
        <v>1090</v>
      </c>
      <c r="F83" s="1">
        <v>128780</v>
      </c>
      <c r="G83" t="s">
        <v>1654</v>
      </c>
      <c r="H83" t="s">
        <v>1613</v>
      </c>
    </row>
    <row r="84" spans="1:8">
      <c r="A84" t="s">
        <v>1338</v>
      </c>
      <c r="B84" t="s">
        <v>1339</v>
      </c>
      <c r="C84" t="s">
        <v>1340</v>
      </c>
      <c r="D84" t="s">
        <v>1115</v>
      </c>
      <c r="E84" t="s">
        <v>1090</v>
      </c>
      <c r="F84" s="1">
        <v>202056</v>
      </c>
      <c r="G84" t="s">
        <v>1654</v>
      </c>
      <c r="H84" t="s">
        <v>1613</v>
      </c>
    </row>
    <row r="85" spans="1:8">
      <c r="A85" t="s">
        <v>1345</v>
      </c>
      <c r="B85" t="s">
        <v>1346</v>
      </c>
      <c r="C85" t="s">
        <v>1347</v>
      </c>
      <c r="D85" t="s">
        <v>1115</v>
      </c>
      <c r="E85" t="s">
        <v>1090</v>
      </c>
      <c r="F85" s="1">
        <v>43091</v>
      </c>
      <c r="G85" t="s">
        <v>1654</v>
      </c>
      <c r="H85" t="s">
        <v>1613</v>
      </c>
    </row>
    <row r="86" spans="1:8">
      <c r="A86" t="s">
        <v>1104</v>
      </c>
      <c r="B86" t="s">
        <v>1105</v>
      </c>
      <c r="C86" t="s">
        <v>1106</v>
      </c>
      <c r="D86" t="s">
        <v>1107</v>
      </c>
      <c r="E86" t="s">
        <v>1090</v>
      </c>
      <c r="F86" s="1">
        <v>36224</v>
      </c>
      <c r="G86" t="s">
        <v>1654</v>
      </c>
      <c r="H86" t="s">
        <v>1613</v>
      </c>
    </row>
    <row r="87" spans="1:8">
      <c r="A87" t="s">
        <v>1203</v>
      </c>
      <c r="B87" t="s">
        <v>1204</v>
      </c>
      <c r="C87" t="s">
        <v>1205</v>
      </c>
      <c r="D87" t="s">
        <v>1107</v>
      </c>
      <c r="E87" t="s">
        <v>1090</v>
      </c>
      <c r="F87" s="1">
        <v>25000</v>
      </c>
      <c r="G87" t="s">
        <v>1654</v>
      </c>
      <c r="H87" t="s">
        <v>1613</v>
      </c>
    </row>
    <row r="88" spans="1:8">
      <c r="A88" t="s">
        <v>1314</v>
      </c>
      <c r="B88" t="s">
        <v>1204</v>
      </c>
      <c r="C88" t="s">
        <v>1315</v>
      </c>
      <c r="D88" t="s">
        <v>1107</v>
      </c>
      <c r="E88" t="s">
        <v>1090</v>
      </c>
      <c r="F88" s="1">
        <v>227000</v>
      </c>
      <c r="G88" t="s">
        <v>1654</v>
      </c>
      <c r="H88" t="s">
        <v>1613</v>
      </c>
    </row>
    <row r="89" spans="1:8">
      <c r="A89" t="s">
        <v>1320</v>
      </c>
      <c r="B89" t="s">
        <v>1204</v>
      </c>
      <c r="C89" t="s">
        <v>1321</v>
      </c>
      <c r="D89" t="s">
        <v>1107</v>
      </c>
      <c r="E89" t="s">
        <v>1090</v>
      </c>
      <c r="F89" s="1">
        <v>550000</v>
      </c>
      <c r="G89" t="s">
        <v>1654</v>
      </c>
      <c r="H89" t="s">
        <v>1613</v>
      </c>
    </row>
    <row r="90" spans="1:8">
      <c r="A90" t="s">
        <v>1341</v>
      </c>
      <c r="B90" t="s">
        <v>1204</v>
      </c>
      <c r="C90" t="s">
        <v>1342</v>
      </c>
      <c r="D90" t="s">
        <v>1107</v>
      </c>
      <c r="E90" t="s">
        <v>1090</v>
      </c>
      <c r="F90" s="1">
        <v>210000</v>
      </c>
      <c r="G90" t="s">
        <v>1654</v>
      </c>
      <c r="H90" t="s">
        <v>1613</v>
      </c>
    </row>
    <row r="91" spans="1:8">
      <c r="A91" t="s">
        <v>1343</v>
      </c>
      <c r="B91" t="s">
        <v>1204</v>
      </c>
      <c r="C91" t="s">
        <v>1344</v>
      </c>
      <c r="D91" t="s">
        <v>1107</v>
      </c>
      <c r="E91" t="s">
        <v>1090</v>
      </c>
      <c r="F91" s="1">
        <v>20000</v>
      </c>
      <c r="G91" t="s">
        <v>1654</v>
      </c>
      <c r="H91" t="s">
        <v>1613</v>
      </c>
    </row>
    <row r="92" spans="1:8">
      <c r="A92" t="s">
        <v>1350</v>
      </c>
      <c r="B92" t="s">
        <v>1204</v>
      </c>
      <c r="C92" t="s">
        <v>1351</v>
      </c>
      <c r="D92" t="s">
        <v>1107</v>
      </c>
      <c r="E92" t="s">
        <v>1090</v>
      </c>
      <c r="F92" s="1">
        <v>1060942</v>
      </c>
      <c r="G92" t="s">
        <v>1654</v>
      </c>
      <c r="H92" t="s">
        <v>1613</v>
      </c>
    </row>
    <row r="93" spans="1:8">
      <c r="A93" t="s">
        <v>1261</v>
      </c>
      <c r="B93" t="s">
        <v>1262</v>
      </c>
      <c r="C93" t="s">
        <v>1263</v>
      </c>
      <c r="D93" t="s">
        <v>1264</v>
      </c>
      <c r="E93" t="s">
        <v>1090</v>
      </c>
      <c r="F93" s="1">
        <v>1500000</v>
      </c>
      <c r="G93" t="s">
        <v>1653</v>
      </c>
      <c r="H93" t="s">
        <v>1613</v>
      </c>
    </row>
    <row r="95" spans="1:8">
      <c r="F95" s="1">
        <f>SUM(F2:F94)</f>
        <v>57431338</v>
      </c>
    </row>
    <row r="97" spans="6:8">
      <c r="F97" s="1">
        <f>F2+F3+F4+F5+F6+F7+F8+F9+F10+F11+F12+F13+F14+F15+F16+F17+F18+F19+F20+F21+F22+F23+F24+F25+F26+F27+F28+F29+F30+F31+F32+F33+F34+F35+F36+F37+F38+F39+F40+F41+F42+F43+F44+F45+F46+F47</f>
        <v>25445875</v>
      </c>
      <c r="H97" t="s">
        <v>1646</v>
      </c>
    </row>
    <row r="98" spans="6:8">
      <c r="F98" s="1">
        <f>F48</f>
        <v>221250</v>
      </c>
      <c r="H98" t="s">
        <v>1620</v>
      </c>
    </row>
    <row r="99" spans="6:8">
      <c r="F99" s="1">
        <f>F49+F50+F51+F52+F53+F54+F55+F56+F57+F58+F59+F60+F61+F62+F63+F64+F65+F66+F67+F68+F69+F70+F71+F72+F73+F74+F75+F76+F77+F78+F79+F80+F81+F82+F83+F84+F85+F86+F87+F88+F89+F90+F91+F92+F93</f>
        <v>31764213</v>
      </c>
      <c r="H99" t="s">
        <v>1613</v>
      </c>
    </row>
    <row r="102" spans="6:8">
      <c r="F102" s="1">
        <f>SUM(F98:F101)</f>
        <v>31985463</v>
      </c>
      <c r="H102" t="s">
        <v>1631</v>
      </c>
    </row>
    <row r="103" spans="6:8">
      <c r="F103" s="1">
        <f>F97</f>
        <v>25445875</v>
      </c>
      <c r="H103" t="s">
        <v>1646</v>
      </c>
    </row>
  </sheetData>
  <autoFilter ref="A1:H1"/>
  <sortState ref="A2:H93">
    <sortCondition ref="H2:H93"/>
    <sortCondition ref="G2:G93"/>
    <sortCondition ref="D2:D93"/>
  </sortState>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70"/>
  <sheetViews>
    <sheetView workbookViewId="0">
      <selection sqref="A1:XFD1"/>
    </sheetView>
  </sheetViews>
  <sheetFormatPr defaultRowHeight="15"/>
  <cols>
    <col min="1" max="1" width="19.140625" bestFit="1" customWidth="1"/>
    <col min="2" max="2" width="64.42578125" bestFit="1" customWidth="1"/>
    <col min="3" max="3" width="73.5703125" bestFit="1" customWidth="1"/>
    <col min="4" max="4" width="255.7109375" bestFit="1" customWidth="1"/>
    <col min="5" max="5" width="12.42578125" bestFit="1" customWidth="1"/>
    <col min="6" max="6" width="15.7109375" customWidth="1"/>
  </cols>
  <sheetData>
    <row r="1" spans="1:6">
      <c r="A1" t="s">
        <v>0</v>
      </c>
      <c r="B1" t="s">
        <v>1</v>
      </c>
      <c r="C1" t="s">
        <v>2</v>
      </c>
      <c r="D1" t="s">
        <v>951</v>
      </c>
      <c r="E1" t="s">
        <v>4</v>
      </c>
      <c r="F1" t="s">
        <v>5</v>
      </c>
    </row>
    <row r="2" spans="1:6">
      <c r="A2" t="s">
        <v>1352</v>
      </c>
      <c r="B2" t="s">
        <v>594</v>
      </c>
      <c r="C2" t="s">
        <v>1353</v>
      </c>
      <c r="D2" t="s">
        <v>1354</v>
      </c>
      <c r="E2" t="s">
        <v>1355</v>
      </c>
      <c r="F2" s="1">
        <v>5901025</v>
      </c>
    </row>
    <row r="3" spans="1:6">
      <c r="A3" t="s">
        <v>1356</v>
      </c>
      <c r="B3" t="s">
        <v>1357</v>
      </c>
      <c r="C3" t="s">
        <v>1358</v>
      </c>
      <c r="D3" t="s">
        <v>1359</v>
      </c>
      <c r="E3" t="s">
        <v>1355</v>
      </c>
      <c r="F3" s="1">
        <v>2180890</v>
      </c>
    </row>
    <row r="4" spans="1:6">
      <c r="A4" t="s">
        <v>1360</v>
      </c>
      <c r="B4" t="s">
        <v>1361</v>
      </c>
      <c r="C4" t="s">
        <v>1362</v>
      </c>
      <c r="D4" t="s">
        <v>1363</v>
      </c>
      <c r="E4" t="s">
        <v>1355</v>
      </c>
      <c r="F4" s="1">
        <v>5610000</v>
      </c>
    </row>
    <row r="5" spans="1:6">
      <c r="A5" t="s">
        <v>1364</v>
      </c>
      <c r="B5" t="s">
        <v>1365</v>
      </c>
      <c r="C5" t="s">
        <v>1366</v>
      </c>
      <c r="D5" t="s">
        <v>1367</v>
      </c>
      <c r="E5" t="s">
        <v>1355</v>
      </c>
      <c r="F5" s="1">
        <v>2542107</v>
      </c>
    </row>
    <row r="6" spans="1:6">
      <c r="A6" t="s">
        <v>1368</v>
      </c>
      <c r="B6" t="s">
        <v>1369</v>
      </c>
      <c r="C6" t="s">
        <v>1370</v>
      </c>
      <c r="D6" t="s">
        <v>1371</v>
      </c>
      <c r="E6" t="s">
        <v>1355</v>
      </c>
      <c r="F6" s="1">
        <v>915035</v>
      </c>
    </row>
    <row r="7" spans="1:6">
      <c r="A7" t="s">
        <v>1372</v>
      </c>
      <c r="B7" t="s">
        <v>1373</v>
      </c>
      <c r="C7" t="s">
        <v>1374</v>
      </c>
      <c r="D7" t="s">
        <v>1375</v>
      </c>
      <c r="E7" t="s">
        <v>1355</v>
      </c>
      <c r="F7" s="1">
        <v>391632</v>
      </c>
    </row>
    <row r="8" spans="1:6">
      <c r="A8" t="s">
        <v>1376</v>
      </c>
      <c r="B8" t="s">
        <v>1377</v>
      </c>
      <c r="C8" t="s">
        <v>1378</v>
      </c>
      <c r="D8" t="s">
        <v>1379</v>
      </c>
      <c r="E8" t="s">
        <v>1355</v>
      </c>
      <c r="F8" s="1">
        <v>970382</v>
      </c>
    </row>
    <row r="9" spans="1:6">
      <c r="A9" t="s">
        <v>1380</v>
      </c>
      <c r="B9" t="s">
        <v>1381</v>
      </c>
      <c r="C9" t="s">
        <v>1382</v>
      </c>
      <c r="D9" t="s">
        <v>1383</v>
      </c>
      <c r="E9" t="s">
        <v>1355</v>
      </c>
      <c r="F9" s="1">
        <v>3600000</v>
      </c>
    </row>
    <row r="10" spans="1:6">
      <c r="A10" t="s">
        <v>1384</v>
      </c>
      <c r="B10" t="s">
        <v>1385</v>
      </c>
      <c r="C10" t="s">
        <v>1386</v>
      </c>
      <c r="D10" t="s">
        <v>1387</v>
      </c>
      <c r="E10" t="s">
        <v>1355</v>
      </c>
      <c r="F10" s="1">
        <v>76686</v>
      </c>
    </row>
    <row r="11" spans="1:6">
      <c r="A11" t="s">
        <v>1388</v>
      </c>
      <c r="B11" t="s">
        <v>1389</v>
      </c>
      <c r="C11" t="s">
        <v>1390</v>
      </c>
      <c r="D11" t="s">
        <v>1391</v>
      </c>
      <c r="E11" t="s">
        <v>1355</v>
      </c>
      <c r="F11" s="1">
        <v>4364569</v>
      </c>
    </row>
    <row r="12" spans="1:6">
      <c r="A12" t="s">
        <v>1392</v>
      </c>
      <c r="B12" t="s">
        <v>1393</v>
      </c>
      <c r="C12" t="s">
        <v>1394</v>
      </c>
      <c r="D12" t="s">
        <v>1395</v>
      </c>
      <c r="E12" t="s">
        <v>1355</v>
      </c>
      <c r="F12" s="1">
        <v>173100</v>
      </c>
    </row>
    <row r="13" spans="1:6">
      <c r="A13" t="s">
        <v>1396</v>
      </c>
      <c r="B13" t="s">
        <v>1397</v>
      </c>
      <c r="C13" t="s">
        <v>1398</v>
      </c>
      <c r="D13" t="s">
        <v>1399</v>
      </c>
      <c r="E13" t="s">
        <v>1355</v>
      </c>
      <c r="F13" s="1">
        <v>1592306</v>
      </c>
    </row>
    <row r="14" spans="1:6">
      <c r="A14" t="s">
        <v>1400</v>
      </c>
      <c r="B14" t="s">
        <v>1401</v>
      </c>
      <c r="C14" t="s">
        <v>1402</v>
      </c>
      <c r="D14" t="s">
        <v>1403</v>
      </c>
      <c r="E14" t="s">
        <v>1355</v>
      </c>
      <c r="F14" s="1">
        <v>389450</v>
      </c>
    </row>
    <row r="15" spans="1:6">
      <c r="A15" t="s">
        <v>1404</v>
      </c>
      <c r="B15" t="s">
        <v>1405</v>
      </c>
      <c r="C15" t="s">
        <v>1406</v>
      </c>
      <c r="D15" t="s">
        <v>1407</v>
      </c>
      <c r="E15" t="s">
        <v>1355</v>
      </c>
      <c r="F15" s="1">
        <v>185000</v>
      </c>
    </row>
    <row r="16" spans="1:6">
      <c r="A16" t="s">
        <v>1408</v>
      </c>
      <c r="B16" t="s">
        <v>1409</v>
      </c>
      <c r="C16" t="s">
        <v>1410</v>
      </c>
      <c r="D16" t="s">
        <v>1411</v>
      </c>
      <c r="E16" t="s">
        <v>1355</v>
      </c>
      <c r="F16" s="1">
        <v>498500</v>
      </c>
    </row>
    <row r="17" spans="1:6">
      <c r="A17" t="s">
        <v>1412</v>
      </c>
      <c r="B17" t="s">
        <v>1413</v>
      </c>
      <c r="C17" t="s">
        <v>1414</v>
      </c>
      <c r="D17" t="s">
        <v>1415</v>
      </c>
      <c r="E17" t="s">
        <v>1355</v>
      </c>
      <c r="F17" s="1">
        <v>80528</v>
      </c>
    </row>
    <row r="18" spans="1:6">
      <c r="A18" t="s">
        <v>1416</v>
      </c>
      <c r="B18" t="s">
        <v>1417</v>
      </c>
      <c r="C18" t="s">
        <v>1418</v>
      </c>
      <c r="D18" t="s">
        <v>1419</v>
      </c>
      <c r="E18" t="s">
        <v>1355</v>
      </c>
      <c r="F18" s="1">
        <v>1550000</v>
      </c>
    </row>
    <row r="19" spans="1:6">
      <c r="A19" t="s">
        <v>1420</v>
      </c>
      <c r="B19" t="s">
        <v>1421</v>
      </c>
      <c r="C19" t="s">
        <v>1422</v>
      </c>
      <c r="D19" t="s">
        <v>1423</v>
      </c>
      <c r="E19" t="s">
        <v>1355</v>
      </c>
      <c r="F19" s="1">
        <v>1589675</v>
      </c>
    </row>
    <row r="20" spans="1:6">
      <c r="A20" t="s">
        <v>1424</v>
      </c>
      <c r="B20" t="s">
        <v>1397</v>
      </c>
      <c r="C20" t="s">
        <v>1425</v>
      </c>
      <c r="D20" t="s">
        <v>1426</v>
      </c>
      <c r="E20" t="s">
        <v>1355</v>
      </c>
      <c r="F20" s="1">
        <v>252000</v>
      </c>
    </row>
    <row r="21" spans="1:6">
      <c r="A21" t="s">
        <v>1427</v>
      </c>
      <c r="B21" t="s">
        <v>1428</v>
      </c>
      <c r="C21" t="s">
        <v>1429</v>
      </c>
      <c r="D21" t="s">
        <v>1430</v>
      </c>
      <c r="E21" t="s">
        <v>1355</v>
      </c>
      <c r="F21" s="1">
        <v>9456641</v>
      </c>
    </row>
    <row r="22" spans="1:6">
      <c r="A22" t="s">
        <v>1431</v>
      </c>
      <c r="B22" t="s">
        <v>1432</v>
      </c>
      <c r="C22" t="s">
        <v>1433</v>
      </c>
      <c r="D22" t="s">
        <v>1434</v>
      </c>
      <c r="E22" t="s">
        <v>1355</v>
      </c>
      <c r="F22" s="1">
        <v>463900</v>
      </c>
    </row>
    <row r="23" spans="1:6">
      <c r="A23" t="s">
        <v>1435</v>
      </c>
      <c r="B23" t="s">
        <v>1436</v>
      </c>
      <c r="C23" t="s">
        <v>1437</v>
      </c>
      <c r="D23" t="s">
        <v>1438</v>
      </c>
      <c r="E23" t="s">
        <v>1355</v>
      </c>
      <c r="F23" s="1">
        <v>98476</v>
      </c>
    </row>
    <row r="24" spans="1:6">
      <c r="A24" t="s">
        <v>1439</v>
      </c>
      <c r="B24" t="s">
        <v>1440</v>
      </c>
      <c r="C24" t="s">
        <v>1441</v>
      </c>
      <c r="D24" t="s">
        <v>1442</v>
      </c>
      <c r="E24" t="s">
        <v>1355</v>
      </c>
      <c r="F24" s="1">
        <v>872705</v>
      </c>
    </row>
    <row r="25" spans="1:6">
      <c r="A25" t="s">
        <v>1443</v>
      </c>
      <c r="B25" t="s">
        <v>1444</v>
      </c>
      <c r="C25" t="s">
        <v>1445</v>
      </c>
      <c r="D25" t="s">
        <v>1446</v>
      </c>
      <c r="E25" t="s">
        <v>1355</v>
      </c>
      <c r="F25" s="1">
        <v>217775</v>
      </c>
    </row>
    <row r="26" spans="1:6">
      <c r="A26" t="s">
        <v>1447</v>
      </c>
      <c r="B26" t="s">
        <v>1448</v>
      </c>
      <c r="C26" t="s">
        <v>1449</v>
      </c>
      <c r="D26" t="s">
        <v>1450</v>
      </c>
      <c r="E26" t="s">
        <v>1355</v>
      </c>
      <c r="F26" s="1">
        <v>3201862</v>
      </c>
    </row>
    <row r="27" spans="1:6">
      <c r="A27" t="s">
        <v>1451</v>
      </c>
      <c r="B27" t="s">
        <v>1452</v>
      </c>
      <c r="C27" t="s">
        <v>1453</v>
      </c>
      <c r="D27" t="s">
        <v>1454</v>
      </c>
      <c r="E27" t="s">
        <v>1355</v>
      </c>
      <c r="F27" s="1">
        <v>468000</v>
      </c>
    </row>
    <row r="28" spans="1:6">
      <c r="A28" t="s">
        <v>1455</v>
      </c>
      <c r="B28" t="s">
        <v>1456</v>
      </c>
      <c r="C28" t="s">
        <v>1457</v>
      </c>
      <c r="D28" t="s">
        <v>1458</v>
      </c>
      <c r="E28" t="s">
        <v>1355</v>
      </c>
      <c r="F28" s="1">
        <v>72251</v>
      </c>
    </row>
    <row r="29" spans="1:6">
      <c r="A29" t="s">
        <v>1459</v>
      </c>
      <c r="B29" t="s">
        <v>1460</v>
      </c>
      <c r="C29" t="s">
        <v>1461</v>
      </c>
      <c r="D29" t="s">
        <v>1462</v>
      </c>
      <c r="E29" t="s">
        <v>1355</v>
      </c>
      <c r="F29" s="1">
        <v>2420778</v>
      </c>
    </row>
    <row r="30" spans="1:6">
      <c r="A30" t="s">
        <v>1463</v>
      </c>
      <c r="B30" t="s">
        <v>1464</v>
      </c>
      <c r="C30" t="s">
        <v>1465</v>
      </c>
      <c r="D30" t="s">
        <v>1466</v>
      </c>
      <c r="E30" t="s">
        <v>1355</v>
      </c>
      <c r="F30" s="1">
        <v>157100</v>
      </c>
    </row>
    <row r="31" spans="1:6">
      <c r="A31" t="s">
        <v>1467</v>
      </c>
      <c r="B31" t="s">
        <v>1468</v>
      </c>
      <c r="C31" t="s">
        <v>1469</v>
      </c>
      <c r="D31" t="s">
        <v>1470</v>
      </c>
      <c r="E31" t="s">
        <v>1355</v>
      </c>
      <c r="F31" s="1">
        <v>1460260</v>
      </c>
    </row>
    <row r="32" spans="1:6">
      <c r="A32" t="s">
        <v>1471</v>
      </c>
      <c r="B32" t="s">
        <v>1472</v>
      </c>
      <c r="C32" t="s">
        <v>1473</v>
      </c>
      <c r="D32" t="s">
        <v>1474</v>
      </c>
      <c r="E32" t="s">
        <v>1355</v>
      </c>
      <c r="F32" s="1">
        <v>55000</v>
      </c>
    </row>
    <row r="33" spans="1:6">
      <c r="A33" t="s">
        <v>1475</v>
      </c>
      <c r="B33" t="s">
        <v>1476</v>
      </c>
      <c r="C33" t="s">
        <v>1477</v>
      </c>
      <c r="D33" t="s">
        <v>1478</v>
      </c>
      <c r="E33" t="s">
        <v>1355</v>
      </c>
      <c r="F33" s="1">
        <v>1092298</v>
      </c>
    </row>
    <row r="34" spans="1:6">
      <c r="A34" t="s">
        <v>1479</v>
      </c>
      <c r="B34" t="s">
        <v>1480</v>
      </c>
      <c r="C34" t="s">
        <v>1481</v>
      </c>
      <c r="D34" t="s">
        <v>1482</v>
      </c>
      <c r="E34" t="s">
        <v>1355</v>
      </c>
      <c r="F34" s="1">
        <v>907251</v>
      </c>
    </row>
    <row r="35" spans="1:6">
      <c r="A35" t="s">
        <v>1483</v>
      </c>
      <c r="B35" t="s">
        <v>1484</v>
      </c>
      <c r="C35" t="s">
        <v>1485</v>
      </c>
      <c r="D35" t="s">
        <v>1486</v>
      </c>
      <c r="E35" t="s">
        <v>1355</v>
      </c>
      <c r="F35" s="1">
        <v>837154</v>
      </c>
    </row>
    <row r="36" spans="1:6">
      <c r="A36" t="s">
        <v>1487</v>
      </c>
      <c r="B36" t="s">
        <v>1488</v>
      </c>
      <c r="C36" t="s">
        <v>1489</v>
      </c>
      <c r="D36" t="s">
        <v>1490</v>
      </c>
      <c r="E36" t="s">
        <v>1355</v>
      </c>
      <c r="F36" s="1">
        <v>98080</v>
      </c>
    </row>
    <row r="37" spans="1:6">
      <c r="A37" t="s">
        <v>1491</v>
      </c>
      <c r="B37" t="s">
        <v>1492</v>
      </c>
      <c r="C37" t="s">
        <v>1493</v>
      </c>
      <c r="D37" t="s">
        <v>1494</v>
      </c>
      <c r="E37" t="s">
        <v>1355</v>
      </c>
      <c r="F37" s="1">
        <v>375668</v>
      </c>
    </row>
    <row r="38" spans="1:6">
      <c r="A38" t="s">
        <v>1495</v>
      </c>
      <c r="B38" t="s">
        <v>395</v>
      </c>
      <c r="C38" t="s">
        <v>1496</v>
      </c>
      <c r="D38" t="s">
        <v>1497</v>
      </c>
      <c r="E38" t="s">
        <v>1355</v>
      </c>
      <c r="F38" s="1">
        <v>2147968</v>
      </c>
    </row>
    <row r="39" spans="1:6">
      <c r="A39" t="s">
        <v>1498</v>
      </c>
      <c r="B39" t="s">
        <v>1499</v>
      </c>
      <c r="C39" t="s">
        <v>1500</v>
      </c>
      <c r="D39" t="s">
        <v>1501</v>
      </c>
      <c r="E39" t="s">
        <v>1355</v>
      </c>
      <c r="F39" s="1">
        <v>1040800</v>
      </c>
    </row>
    <row r="40" spans="1:6">
      <c r="A40" t="s">
        <v>1502</v>
      </c>
      <c r="B40" t="s">
        <v>1503</v>
      </c>
      <c r="C40" t="s">
        <v>1504</v>
      </c>
      <c r="D40" t="s">
        <v>1505</v>
      </c>
      <c r="E40" t="s">
        <v>1355</v>
      </c>
      <c r="F40" s="1">
        <v>284000</v>
      </c>
    </row>
    <row r="41" spans="1:6">
      <c r="A41" t="s">
        <v>1506</v>
      </c>
      <c r="B41" t="s">
        <v>1507</v>
      </c>
      <c r="C41" t="s">
        <v>1508</v>
      </c>
      <c r="D41" t="s">
        <v>1509</v>
      </c>
      <c r="E41" t="s">
        <v>1355</v>
      </c>
      <c r="F41" s="1">
        <v>2293980</v>
      </c>
    </row>
    <row r="42" spans="1:6">
      <c r="A42" t="s">
        <v>1510</v>
      </c>
      <c r="B42" t="s">
        <v>1511</v>
      </c>
      <c r="C42" t="s">
        <v>1512</v>
      </c>
      <c r="D42" t="s">
        <v>1513</v>
      </c>
      <c r="E42" t="s">
        <v>1355</v>
      </c>
      <c r="F42" s="1">
        <v>580808</v>
      </c>
    </row>
    <row r="43" spans="1:6">
      <c r="A43" t="s">
        <v>1514</v>
      </c>
      <c r="B43" t="s">
        <v>1515</v>
      </c>
      <c r="C43" t="s">
        <v>1516</v>
      </c>
      <c r="D43" t="s">
        <v>1517</v>
      </c>
      <c r="E43" t="s">
        <v>1355</v>
      </c>
      <c r="F43" s="1">
        <v>2741313</v>
      </c>
    </row>
    <row r="44" spans="1:6">
      <c r="A44" t="s">
        <v>1518</v>
      </c>
      <c r="B44" t="s">
        <v>1519</v>
      </c>
      <c r="C44" t="s">
        <v>1520</v>
      </c>
      <c r="D44" t="s">
        <v>1521</v>
      </c>
      <c r="E44" t="s">
        <v>1355</v>
      </c>
      <c r="F44" s="1">
        <v>265000</v>
      </c>
    </row>
    <row r="45" spans="1:6">
      <c r="A45" t="s">
        <v>1522</v>
      </c>
      <c r="B45" t="s">
        <v>1523</v>
      </c>
      <c r="C45" t="s">
        <v>1524</v>
      </c>
      <c r="D45" t="s">
        <v>1525</v>
      </c>
      <c r="E45" t="s">
        <v>1355</v>
      </c>
      <c r="F45" s="1">
        <v>218000</v>
      </c>
    </row>
    <row r="46" spans="1:6">
      <c r="A46" t="s">
        <v>1526</v>
      </c>
      <c r="B46" t="s">
        <v>1397</v>
      </c>
      <c r="C46" t="s">
        <v>1527</v>
      </c>
      <c r="D46" t="s">
        <v>1528</v>
      </c>
      <c r="E46" t="s">
        <v>1355</v>
      </c>
      <c r="F46" s="1">
        <v>357000</v>
      </c>
    </row>
    <row r="47" spans="1:6">
      <c r="A47" t="s">
        <v>1529</v>
      </c>
      <c r="B47" t="s">
        <v>1530</v>
      </c>
      <c r="C47" t="s">
        <v>1531</v>
      </c>
      <c r="D47" t="s">
        <v>1532</v>
      </c>
      <c r="E47" t="s">
        <v>1355</v>
      </c>
      <c r="F47" s="1">
        <v>161399</v>
      </c>
    </row>
    <row r="48" spans="1:6">
      <c r="A48" t="s">
        <v>1533</v>
      </c>
      <c r="B48" t="s">
        <v>1401</v>
      </c>
      <c r="C48" t="s">
        <v>1534</v>
      </c>
      <c r="D48" t="s">
        <v>1403</v>
      </c>
      <c r="E48" t="s">
        <v>1355</v>
      </c>
      <c r="F48" s="1">
        <v>1340060</v>
      </c>
    </row>
    <row r="49" spans="1:6">
      <c r="A49" t="s">
        <v>1535</v>
      </c>
      <c r="B49" t="s">
        <v>1169</v>
      </c>
      <c r="C49" t="s">
        <v>1536</v>
      </c>
      <c r="D49" t="s">
        <v>1537</v>
      </c>
      <c r="E49" t="s">
        <v>1355</v>
      </c>
      <c r="F49" s="1">
        <v>240507</v>
      </c>
    </row>
    <row r="50" spans="1:6">
      <c r="A50" t="s">
        <v>1538</v>
      </c>
      <c r="B50" t="s">
        <v>24</v>
      </c>
      <c r="C50" t="s">
        <v>1539</v>
      </c>
      <c r="D50" t="s">
        <v>1540</v>
      </c>
      <c r="E50" t="s">
        <v>1355</v>
      </c>
      <c r="F50" s="1">
        <v>418776</v>
      </c>
    </row>
    <row r="51" spans="1:6">
      <c r="A51" t="s">
        <v>1541</v>
      </c>
      <c r="B51" t="s">
        <v>1542</v>
      </c>
      <c r="C51" t="s">
        <v>1543</v>
      </c>
      <c r="D51" t="s">
        <v>1544</v>
      </c>
      <c r="E51" t="s">
        <v>1355</v>
      </c>
      <c r="F51" s="1">
        <v>389250</v>
      </c>
    </row>
    <row r="52" spans="1:6">
      <c r="A52" t="s">
        <v>1545</v>
      </c>
      <c r="B52" t="s">
        <v>1546</v>
      </c>
      <c r="C52" t="s">
        <v>1547</v>
      </c>
      <c r="D52" t="s">
        <v>1548</v>
      </c>
      <c r="E52" t="s">
        <v>1355</v>
      </c>
      <c r="F52" s="1">
        <v>406776</v>
      </c>
    </row>
    <row r="53" spans="1:6">
      <c r="A53" t="s">
        <v>1549</v>
      </c>
      <c r="B53" t="s">
        <v>1550</v>
      </c>
      <c r="C53" t="s">
        <v>1551</v>
      </c>
      <c r="D53" t="s">
        <v>1552</v>
      </c>
      <c r="E53" t="s">
        <v>1355</v>
      </c>
      <c r="F53" s="1">
        <v>328832</v>
      </c>
    </row>
    <row r="54" spans="1:6">
      <c r="A54" t="s">
        <v>1553</v>
      </c>
      <c r="B54" t="s">
        <v>1554</v>
      </c>
      <c r="C54" t="s">
        <v>1555</v>
      </c>
      <c r="D54" t="s">
        <v>1556</v>
      </c>
      <c r="E54" t="s">
        <v>1355</v>
      </c>
      <c r="F54" s="1">
        <v>3180000</v>
      </c>
    </row>
    <row r="55" spans="1:6">
      <c r="A55" t="s">
        <v>1557</v>
      </c>
      <c r="B55" t="s">
        <v>1558</v>
      </c>
      <c r="C55" t="s">
        <v>1559</v>
      </c>
      <c r="D55" t="s">
        <v>1560</v>
      </c>
      <c r="E55" t="s">
        <v>1355</v>
      </c>
      <c r="F55" s="1">
        <v>29000</v>
      </c>
    </row>
    <row r="56" spans="1:6">
      <c r="A56" t="s">
        <v>1561</v>
      </c>
      <c r="B56" t="s">
        <v>1562</v>
      </c>
      <c r="C56" t="s">
        <v>1563</v>
      </c>
      <c r="D56" t="s">
        <v>1564</v>
      </c>
      <c r="E56" t="s">
        <v>1355</v>
      </c>
      <c r="F56" s="1">
        <v>196485</v>
      </c>
    </row>
    <row r="57" spans="1:6">
      <c r="A57" t="s">
        <v>1565</v>
      </c>
      <c r="B57" t="s">
        <v>1566</v>
      </c>
      <c r="C57" t="s">
        <v>1567</v>
      </c>
      <c r="D57" t="s">
        <v>1568</v>
      </c>
      <c r="E57" t="s">
        <v>1355</v>
      </c>
      <c r="F57" s="1">
        <v>112320</v>
      </c>
    </row>
    <row r="58" spans="1:6">
      <c r="A58" t="s">
        <v>1569</v>
      </c>
      <c r="B58" t="s">
        <v>1570</v>
      </c>
      <c r="C58" t="s">
        <v>1571</v>
      </c>
      <c r="D58" t="s">
        <v>1572</v>
      </c>
      <c r="E58" t="s">
        <v>1355</v>
      </c>
      <c r="F58" s="1">
        <v>451390</v>
      </c>
    </row>
    <row r="59" spans="1:6">
      <c r="A59" t="s">
        <v>1573</v>
      </c>
      <c r="B59" t="s">
        <v>1574</v>
      </c>
      <c r="C59" t="s">
        <v>1575</v>
      </c>
      <c r="D59" t="s">
        <v>1576</v>
      </c>
      <c r="E59" t="s">
        <v>1355</v>
      </c>
      <c r="F59" s="1">
        <v>745590</v>
      </c>
    </row>
    <row r="60" spans="1:6">
      <c r="A60" t="s">
        <v>1577</v>
      </c>
      <c r="B60" t="s">
        <v>1578</v>
      </c>
      <c r="C60" t="s">
        <v>1579</v>
      </c>
      <c r="D60" t="s">
        <v>1580</v>
      </c>
      <c r="E60" t="s">
        <v>1355</v>
      </c>
      <c r="F60" s="1">
        <v>9933315</v>
      </c>
    </row>
    <row r="61" spans="1:6">
      <c r="A61" t="s">
        <v>1581</v>
      </c>
      <c r="B61" t="s">
        <v>1397</v>
      </c>
      <c r="C61" t="s">
        <v>1582</v>
      </c>
      <c r="D61" t="s">
        <v>1583</v>
      </c>
      <c r="E61" t="s">
        <v>1355</v>
      </c>
      <c r="F61" s="1">
        <v>84000</v>
      </c>
    </row>
    <row r="62" spans="1:6">
      <c r="A62" t="s">
        <v>1584</v>
      </c>
      <c r="B62" t="s">
        <v>1585</v>
      </c>
      <c r="C62" t="s">
        <v>1586</v>
      </c>
      <c r="D62" t="s">
        <v>1587</v>
      </c>
      <c r="E62" t="s">
        <v>1355</v>
      </c>
      <c r="F62" s="1">
        <v>7256492</v>
      </c>
    </row>
    <row r="63" spans="1:6">
      <c r="A63" t="s">
        <v>1588</v>
      </c>
      <c r="B63" t="s">
        <v>1589</v>
      </c>
      <c r="C63" t="s">
        <v>1590</v>
      </c>
      <c r="D63" t="s">
        <v>1591</v>
      </c>
      <c r="E63" t="s">
        <v>1355</v>
      </c>
      <c r="F63" s="1">
        <v>1899203</v>
      </c>
    </row>
    <row r="64" spans="1:6">
      <c r="A64" t="s">
        <v>1592</v>
      </c>
      <c r="B64" t="s">
        <v>1593</v>
      </c>
      <c r="C64" t="s">
        <v>1594</v>
      </c>
      <c r="D64" t="s">
        <v>1595</v>
      </c>
      <c r="E64" t="s">
        <v>1355</v>
      </c>
      <c r="F64" s="1">
        <v>270000</v>
      </c>
    </row>
    <row r="65" spans="1:6">
      <c r="A65" t="s">
        <v>1596</v>
      </c>
      <c r="B65" t="s">
        <v>1597</v>
      </c>
      <c r="C65" t="s">
        <v>1598</v>
      </c>
      <c r="D65" t="s">
        <v>1599</v>
      </c>
      <c r="E65" t="s">
        <v>1355</v>
      </c>
      <c r="F65" s="1">
        <v>550769</v>
      </c>
    </row>
    <row r="66" spans="1:6">
      <c r="A66" t="s">
        <v>1600</v>
      </c>
      <c r="B66" t="s">
        <v>1601</v>
      </c>
      <c r="C66" t="s">
        <v>1602</v>
      </c>
      <c r="D66" t="s">
        <v>1525</v>
      </c>
      <c r="E66" t="s">
        <v>1355</v>
      </c>
      <c r="F66" s="1">
        <v>787600</v>
      </c>
    </row>
    <row r="67" spans="1:6">
      <c r="A67" t="s">
        <v>1603</v>
      </c>
      <c r="B67" t="s">
        <v>1604</v>
      </c>
      <c r="C67" t="s">
        <v>1605</v>
      </c>
      <c r="D67" t="s">
        <v>1556</v>
      </c>
      <c r="E67" t="s">
        <v>1355</v>
      </c>
      <c r="F67" s="1">
        <v>33095</v>
      </c>
    </row>
    <row r="68" spans="1:6">
      <c r="A68" t="s">
        <v>1606</v>
      </c>
      <c r="B68" t="s">
        <v>1607</v>
      </c>
      <c r="C68" t="s">
        <v>1608</v>
      </c>
      <c r="D68" t="s">
        <v>1609</v>
      </c>
      <c r="E68" t="s">
        <v>1355</v>
      </c>
      <c r="F68" s="1">
        <v>285696</v>
      </c>
    </row>
    <row r="70" spans="1:6">
      <c r="F70" s="1">
        <f>SUM(F2:F69)</f>
        <v>94147508</v>
      </c>
    </row>
  </sheetData>
  <autoFilter ref="A1:F1"/>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40"/>
  <sheetViews>
    <sheetView tabSelected="1" workbookViewId="0">
      <selection activeCell="E25" sqref="E25"/>
    </sheetView>
  </sheetViews>
  <sheetFormatPr defaultRowHeight="15"/>
  <cols>
    <col min="1" max="1" width="16.28515625" style="2" bestFit="1" customWidth="1"/>
    <col min="4" max="4" width="16.28515625" bestFit="1" customWidth="1"/>
    <col min="5" max="6" width="15.28515625" bestFit="1" customWidth="1"/>
    <col min="7" max="7" width="14.85546875" bestFit="1" customWidth="1"/>
  </cols>
  <sheetData>
    <row r="1" spans="1:6">
      <c r="A1" s="2" t="s">
        <v>10</v>
      </c>
    </row>
    <row r="2" spans="1:6">
      <c r="A2" s="2">
        <v>77079568</v>
      </c>
      <c r="C2" t="s">
        <v>1615</v>
      </c>
      <c r="E2" t="s">
        <v>1660</v>
      </c>
      <c r="F2" t="s">
        <v>1620</v>
      </c>
    </row>
    <row r="3" spans="1:6">
      <c r="A3" s="2">
        <v>77804690</v>
      </c>
      <c r="C3" t="s">
        <v>1631</v>
      </c>
      <c r="E3" s="3">
        <v>69327291</v>
      </c>
      <c r="F3" s="3">
        <v>8477399</v>
      </c>
    </row>
    <row r="5" spans="1:6">
      <c r="A5" s="2" t="s">
        <v>733</v>
      </c>
    </row>
    <row r="6" spans="1:6">
      <c r="A6" s="2">
        <v>9598630</v>
      </c>
      <c r="C6" t="s">
        <v>1615</v>
      </c>
    </row>
    <row r="8" spans="1:6">
      <c r="A8" s="2" t="s">
        <v>752</v>
      </c>
    </row>
    <row r="9" spans="1:6">
      <c r="A9" s="2">
        <v>1619400</v>
      </c>
      <c r="C9" t="s">
        <v>1615</v>
      </c>
    </row>
    <row r="10" spans="1:6">
      <c r="A10" s="2">
        <v>47091088</v>
      </c>
      <c r="C10" t="s">
        <v>1634</v>
      </c>
    </row>
    <row r="12" spans="1:6">
      <c r="A12" s="2" t="s">
        <v>956</v>
      </c>
    </row>
    <row r="13" spans="1:6">
      <c r="A13" s="2">
        <v>7270328</v>
      </c>
      <c r="C13" t="s">
        <v>1647</v>
      </c>
    </row>
    <row r="14" spans="1:6">
      <c r="A14" s="2">
        <v>12554400</v>
      </c>
      <c r="C14" t="s">
        <v>1620</v>
      </c>
      <c r="F14" s="5">
        <f>+A14</f>
        <v>12554400</v>
      </c>
    </row>
    <row r="16" spans="1:6">
      <c r="A16" s="2" t="s">
        <v>1051</v>
      </c>
    </row>
    <row r="17" spans="1:7">
      <c r="A17" s="2">
        <v>4696897</v>
      </c>
      <c r="C17" t="s">
        <v>1615</v>
      </c>
    </row>
    <row r="18" spans="1:7">
      <c r="A18" s="2">
        <v>1599935</v>
      </c>
      <c r="C18" t="s">
        <v>1620</v>
      </c>
      <c r="F18" s="5">
        <f>+A18</f>
        <v>1599935</v>
      </c>
    </row>
    <row r="20" spans="1:7">
      <c r="A20" s="2" t="s">
        <v>1090</v>
      </c>
    </row>
    <row r="21" spans="1:7">
      <c r="A21" s="2">
        <v>25445875</v>
      </c>
      <c r="C21" t="s">
        <v>1646</v>
      </c>
    </row>
    <row r="22" spans="1:7">
      <c r="A22" s="2">
        <v>221250</v>
      </c>
      <c r="C22" t="s">
        <v>1620</v>
      </c>
      <c r="F22" s="5">
        <f>+A22</f>
        <v>221250</v>
      </c>
    </row>
    <row r="23" spans="1:7">
      <c r="A23" s="2">
        <v>31764213</v>
      </c>
      <c r="C23" t="s">
        <v>1613</v>
      </c>
      <c r="E23" s="5">
        <f>+A23</f>
        <v>31764213</v>
      </c>
    </row>
    <row r="25" spans="1:7">
      <c r="E25" s="3">
        <f>SUM(E3:E23)</f>
        <v>101091504</v>
      </c>
      <c r="F25" s="3">
        <f>SUM(F3:F23)</f>
        <v>22852984</v>
      </c>
      <c r="G25" s="6">
        <f>+E25+F25+A10</f>
        <v>171035576</v>
      </c>
    </row>
    <row r="27" spans="1:7">
      <c r="A27" s="2" t="s">
        <v>1656</v>
      </c>
      <c r="D27" s="2"/>
    </row>
    <row r="28" spans="1:7">
      <c r="A28" s="2">
        <f>A13</f>
        <v>7270328</v>
      </c>
      <c r="C28" t="s">
        <v>1647</v>
      </c>
      <c r="D28" s="2"/>
      <c r="G28" s="4"/>
    </row>
    <row r="29" spans="1:7">
      <c r="A29" s="2">
        <f>A21</f>
        <v>25445875</v>
      </c>
      <c r="C29" t="s">
        <v>1646</v>
      </c>
      <c r="D29" s="2"/>
      <c r="G29" s="4"/>
    </row>
    <row r="30" spans="1:7">
      <c r="A30" s="2">
        <f>A17+A9+A6+A2</f>
        <v>92994495</v>
      </c>
      <c r="C30" t="s">
        <v>1615</v>
      </c>
      <c r="D30" s="2"/>
      <c r="G30" s="4"/>
    </row>
    <row r="31" spans="1:7">
      <c r="A31" s="2">
        <f>A23+A22+A18+A10+A14+A3</f>
        <v>171035576</v>
      </c>
      <c r="C31" t="s">
        <v>1631</v>
      </c>
      <c r="D31" s="2"/>
      <c r="G31" s="4"/>
    </row>
    <row r="32" spans="1:7">
      <c r="E32" s="4"/>
    </row>
    <row r="33" spans="1:4">
      <c r="A33" s="2">
        <f>SUM(A28:A32)</f>
        <v>296746274</v>
      </c>
      <c r="C33" t="s">
        <v>1657</v>
      </c>
    </row>
    <row r="34" spans="1:4">
      <c r="A34" s="2">
        <v>94147508</v>
      </c>
      <c r="C34" t="s">
        <v>1658</v>
      </c>
    </row>
    <row r="38" spans="1:4">
      <c r="C38" t="s">
        <v>1631</v>
      </c>
      <c r="D38" s="2">
        <v>171035576</v>
      </c>
    </row>
    <row r="39" spans="1:4">
      <c r="C39" t="s">
        <v>1615</v>
      </c>
      <c r="D39" s="2">
        <v>92994495</v>
      </c>
    </row>
    <row r="40" spans="1:4">
      <c r="C40" t="s">
        <v>1659</v>
      </c>
      <c r="D40" s="5">
        <f>SUM(A28:A29)</f>
        <v>32716203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NSW</vt:lpstr>
      <vt:lpstr>ACT</vt:lpstr>
      <vt:lpstr>QLD</vt:lpstr>
      <vt:lpstr>SA</vt:lpstr>
      <vt:lpstr>TAS</vt:lpstr>
      <vt:lpstr>VIC</vt:lpstr>
      <vt:lpstr>Multi LGA</vt:lpstr>
      <vt:lpstr>State and Territory Total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pies Lochery</dc:creator>
  <cp:lastModifiedBy>temp</cp:lastModifiedBy>
  <dcterms:created xsi:type="dcterms:W3CDTF">2022-02-17T22:50:01Z</dcterms:created>
  <dcterms:modified xsi:type="dcterms:W3CDTF">2022-02-27T23:35:09Z</dcterms:modified>
</cp:coreProperties>
</file>